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tables/table18.xml" ContentType="application/vnd.openxmlformats-officedocument.spreadsheetml.table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TRIBUNALES  DOCUMENTOS 2015 AL 2024\DOCS TRIBUNAL 2024\INFORMES MENSUALES\JULIO\"/>
    </mc:Choice>
  </mc:AlternateContent>
  <xr:revisionPtr revIDLastSave="0" documentId="13_ncr:1_{42A144D6-7071-4357-9DA8-F72E91F5E3B2}" xr6:coauthVersionLast="47" xr6:coauthVersionMax="47" xr10:uidLastSave="{00000000-0000-0000-0000-000000000000}"/>
  <bookViews>
    <workbookView xWindow="-120" yWindow="-120" windowWidth="29040" windowHeight="15720" tabRatio="929" firstSheet="5" activeTab="15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SALIDAS DIF.  MULTA" sheetId="34" r:id="rId13"/>
    <sheet name="JUZGADOS" sheetId="10" r:id="rId14"/>
    <sheet name="JUZG COLEGIADO" sheetId="26" r:id="rId15"/>
    <sheet name="ÁREA MEDICA" sheetId="35" r:id="rId16"/>
  </sheets>
  <externalReferences>
    <externalReference r:id="rId17"/>
  </externalReferences>
  <definedNames>
    <definedName name="_xlnm.Print_Area" localSheetId="6">'ESTADO DE EBRIEDAD'!$A$1:$I$79</definedName>
    <definedName name="_xlnm.Print_Area" localSheetId="14">'JUZG COLEGIADO'!$B$1:$N$35</definedName>
    <definedName name="_xlnm.Print_Area" localSheetId="13">JUZGADOS!$A$2:$R$32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35" l="1"/>
  <c r="L15" i="34" l="1"/>
  <c r="L13" i="34"/>
  <c r="L17" i="34"/>
  <c r="K17" i="34"/>
  <c r="H59" i="9"/>
  <c r="E17" i="34"/>
  <c r="F17" i="34"/>
  <c r="G17" i="34"/>
  <c r="H17" i="34"/>
  <c r="I17" i="34"/>
  <c r="J17" i="34"/>
  <c r="D17" i="34"/>
  <c r="B24" i="8" l="1"/>
  <c r="C16" i="1" l="1"/>
  <c r="D16" i="1" l="1"/>
  <c r="D17" i="6" l="1"/>
  <c r="C17" i="6"/>
  <c r="C18" i="5"/>
  <c r="C16" i="3"/>
  <c r="C17" i="2"/>
  <c r="D20" i="26" l="1"/>
  <c r="G21" i="10"/>
  <c r="G20" i="10"/>
  <c r="F23" i="10"/>
  <c r="E23" i="10"/>
  <c r="F15" i="10"/>
  <c r="E15" i="10"/>
  <c r="G13" i="10"/>
  <c r="G12" i="10"/>
  <c r="C17" i="8"/>
  <c r="C24" i="9"/>
  <c r="C38" i="15"/>
  <c r="C61" i="18"/>
  <c r="C37" i="18"/>
  <c r="D37" i="13"/>
  <c r="C37" i="13"/>
  <c r="F27" i="14"/>
  <c r="E27" i="14"/>
  <c r="D27" i="14"/>
  <c r="C27" i="14"/>
  <c r="D17" i="2"/>
  <c r="G15" i="10" l="1"/>
  <c r="G23" i="10"/>
  <c r="G27" i="14"/>
  <c r="E19" i="10"/>
  <c r="C29" i="15" l="1"/>
  <c r="B17" i="8" l="1"/>
  <c r="C20" i="26" l="1"/>
  <c r="D16" i="3" l="1"/>
  <c r="G30" i="14" l="1"/>
  <c r="G31" i="14"/>
  <c r="G32" i="14"/>
  <c r="G29" i="14"/>
  <c r="D18" i="5" l="1"/>
  <c r="D23" i="10"/>
  <c r="C23" i="10"/>
  <c r="D15" i="10"/>
  <c r="C15" i="10"/>
  <c r="G36" i="14"/>
  <c r="F34" i="14"/>
  <c r="F37" i="14" s="1"/>
  <c r="E34" i="14"/>
  <c r="D34" i="14"/>
  <c r="C34" i="14"/>
  <c r="C37" i="14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9" i="10"/>
  <c r="G37" i="13" l="1"/>
  <c r="E37" i="14"/>
  <c r="D37" i="14"/>
  <c r="G34" i="14"/>
  <c r="G37" i="14" l="1"/>
</calcChain>
</file>

<file path=xl/sharedStrings.xml><?xml version="1.0" encoding="utf-8"?>
<sst xmlns="http://schemas.openxmlformats.org/spreadsheetml/2006/main" count="318" uniqueCount="205">
  <si>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</si>
  <si>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</si>
  <si>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</si>
  <si>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</si>
  <si>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</si>
  <si>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</si>
  <si>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</si>
  <si>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</si>
  <si>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</si>
  <si>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</si>
  <si>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</si>
  <si>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</si>
  <si>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</si>
  <si>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</si>
  <si>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</si>
  <si>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</si>
  <si>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</si>
  <si>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</si>
  <si>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</si>
  <si>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</si>
  <si>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</si>
  <si>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</si>
  <si>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</si>
  <si>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</si>
  <si>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</si>
  <si>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</si>
  <si>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</si>
  <si>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</si>
  <si>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</si>
  <si>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</si>
  <si>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</si>
  <si>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</si>
  <si>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</si>
  <si>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</si>
  <si>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</si>
  <si>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</si>
  <si>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</si>
  <si>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</si>
  <si>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</si>
  <si>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</si>
  <si>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</si>
  <si>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</si>
  <si>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</si>
  <si>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</si>
  <si>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</si>
  <si>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</si>
  <si>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</si>
  <si>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</si>
  <si>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</si>
  <si>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</si>
  <si>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</si>
  <si>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</si>
  <si>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</si>
  <si>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</si>
  <si>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</si>
  <si>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</si>
  <si>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</si>
  <si>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</si>
  <si>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</si>
  <si>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</si>
  <si>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</si>
  <si>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</si>
  <si>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</si>
  <si>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</si>
  <si>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</si>
  <si>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</si>
  <si>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</si>
  <si>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</si>
  <si>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</si>
  <si>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</si>
  <si>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</si>
  <si>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</si>
  <si>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</si>
  <si>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</si>
  <si>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</si>
  <si>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</si>
  <si>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</si>
  <si>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</si>
  <si>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</si>
  <si>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</si>
  <si>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</si>
  <si>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</si>
  <si>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</si>
  <si>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</si>
  <si>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</si>
  <si>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</si>
  <si>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</si>
  <si>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</si>
  <si>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</si>
  <si>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</si>
  <si>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</si>
  <si>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</si>
  <si>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</si>
  <si>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</si>
  <si>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</si>
  <si>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</si>
  <si>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</si>
  <si>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</si>
  <si>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</si>
  <si>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</si>
  <si>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</si>
  <si>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</si>
  <si>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</si>
  <si>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</si>
  <si>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</si>
  <si>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</si>
  <si>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</si>
  <si>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</si>
  <si>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</si>
  <si>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</si>
  <si>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</si>
  <si>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</si>
  <si>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</si>
  <si>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</si>
  <si>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</si>
  <si>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</si>
  <si>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</si>
  <si>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</si>
  <si>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</si>
  <si>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</si>
  <si>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</si>
  <si>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</si>
  <si>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</si>
  <si>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</si>
  <si>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</si>
  <si>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</si>
  <si>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</si>
  <si>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</si>
  <si>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</si>
  <si>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</si>
  <si>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</si>
  <si>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</si>
  <si>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Genero</t>
  </si>
  <si>
    <t>CUMPLIDOS</t>
  </si>
  <si>
    <t>AMONESTADOS</t>
  </si>
  <si>
    <t>A.A.</t>
  </si>
  <si>
    <t>Hombre Mayor</t>
  </si>
  <si>
    <t>Mujer Mayor</t>
  </si>
  <si>
    <t>VEHÍCULOS CON Y SIN SEGURO</t>
  </si>
  <si>
    <t>CON SEGURO</t>
  </si>
  <si>
    <t>SIN SEGURO</t>
  </si>
  <si>
    <t>SE IGNORA</t>
  </si>
  <si>
    <t>MOTOCICLETAS OFICIALES</t>
  </si>
  <si>
    <t>CON CASCO</t>
  </si>
  <si>
    <t>SIN CASCO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</si>
  <si>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</si>
  <si>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</si>
  <si>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</si>
  <si>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</si>
  <si>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 xml:space="preserve">ESTADOS DE EBRIEDAD </t>
  </si>
  <si>
    <t>DOCUMENTACIÓN DE VEHICULOS PARTICIPANTES</t>
  </si>
  <si>
    <t xml:space="preserve">SERVICIO DE GRÚAS </t>
  </si>
  <si>
    <t xml:space="preserve"> JUZGADO  COLEGIADO</t>
  </si>
  <si>
    <t>JUZGADOS DE PROCEDIMIENTOS</t>
  </si>
  <si>
    <t>OTROS</t>
  </si>
  <si>
    <t>PROCED. IRREGULAR</t>
  </si>
  <si>
    <t>HORARIO DE ACCIDENTES OCURRIDOS EN EL</t>
  </si>
  <si>
    <t>CRUCEROS NO SEMAFORIZADOS</t>
  </si>
  <si>
    <t>BLVD. EJERCITO MEXICANO</t>
  </si>
  <si>
    <t>MEDIDAS DE APREMIO</t>
  </si>
  <si>
    <t>JULIO</t>
  </si>
  <si>
    <t>RESPONSABLE</t>
  </si>
  <si>
    <t>AFECTADO</t>
  </si>
  <si>
    <t>VEHÍCULOS ILEGALES</t>
  </si>
  <si>
    <t>JUL/23</t>
  </si>
  <si>
    <t>GRUAS 2023</t>
  </si>
  <si>
    <t>FALTA DE MERITOS</t>
  </si>
  <si>
    <t>TRABAJO COMUNITARIO</t>
  </si>
  <si>
    <t>PREES. MEDICA</t>
  </si>
  <si>
    <t>ACCIDENTES VIALES  JULIO  2024</t>
  </si>
  <si>
    <t xml:space="preserve"> CAUSAS DETERMINANTES  DE ACCIDENTES VIALES JULIO  2024</t>
  </si>
  <si>
    <t>JUL/24</t>
  </si>
  <si>
    <t>ESTADO  DE   EBRIEDAD  POR HORA JULIO   2024</t>
  </si>
  <si>
    <t>EDAD  DE LOS CONDUCTORES INVOLUCRADOS EN ESTADO  DE EBRIEDAD  2024</t>
  </si>
  <si>
    <t>DE JULIO   2024</t>
  </si>
  <si>
    <t>MES DE JULIO    2024</t>
  </si>
  <si>
    <t>GRUAS 2024</t>
  </si>
  <si>
    <t xml:space="preserve"> JULIO 2024</t>
  </si>
  <si>
    <t>ASUNTOS VIALES CONSIGNADOS  AL M.P. JULIO     2024</t>
  </si>
  <si>
    <t xml:space="preserve"> DETENIDOS   JULIO  2024</t>
  </si>
  <si>
    <t>SALIDAS DIFERENTES A LA MULTA  JULIO   2024</t>
  </si>
  <si>
    <t>J U L I O    2 0 2 4</t>
  </si>
  <si>
    <t>VEHÍCULOS</t>
  </si>
  <si>
    <t>BLVD. INDEPENDENCIA Y CALZ. CUAUHTEMOC</t>
  </si>
  <si>
    <t>BLVD. TORREÓN MATAMOROS Y CALZ. DIVISÓN DEL NORTE</t>
  </si>
  <si>
    <t>AV. BRAVO Y MARIANO LÓPEZ ORTÍZ</t>
  </si>
  <si>
    <t>CALZ. COLON Y BLVD. INDEPENDENCIA</t>
  </si>
  <si>
    <t>AV. CORREGIDORA Y AV. LA OPINION</t>
  </si>
  <si>
    <t>BLVD. TORREÓN MATAMOROS FTE AL CAMPO MILITAR</t>
  </si>
  <si>
    <t>PERIFERICO RAÚL LÓPEZ SÁNCHEZ Y BLVD. INDEPENDENCIA</t>
  </si>
  <si>
    <t>PERIFERICO RAÚL LÓPEZ SÁNCHEZ Y ANTIGUA CARRET. TORREÓN SAN PEDRO</t>
  </si>
  <si>
    <t>PERIFERICO RAÚL LÓPEZ SÁNCHEZ Y CARRET. SANTA FE</t>
  </si>
  <si>
    <t>PERIFERICO RAÚL LÓPEZ SÁNCHEZ SOBRE PUENTE AV. BRAVO OTE</t>
  </si>
  <si>
    <t>PERIFERICO RAÚL LÓPEZ SÁNCHEZ Y C. ANTONIO DUEÑEZ OROZCO</t>
  </si>
  <si>
    <t>PERIFERICO RAÚL LÓPEZ SÁNCHEZ Y DIFERENTES PUNTOS</t>
  </si>
  <si>
    <t>ORDEN DE APRENSIÓN</t>
  </si>
  <si>
    <t xml:space="preserve">PRINCIPALES CRUCEROS CON MAYOR INCIDENCIA                     DE ACCIDENTES </t>
  </si>
  <si>
    <t>ÁREA MÉDICA</t>
  </si>
  <si>
    <t>CERTIFICADOS</t>
  </si>
  <si>
    <t>DETENIDOS</t>
  </si>
  <si>
    <t>PERITOS</t>
  </si>
  <si>
    <t>OTRAS AUTORIDADES</t>
  </si>
  <si>
    <t>ALCOHOLEMIA</t>
  </si>
  <si>
    <t>JUEZ</t>
  </si>
  <si>
    <t>M.P.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</si>
</sst>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sz val="14"/>
      <color theme="1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b/>
      <sz val="18"/>
      <name val="Arial Unicode MS"/>
    </font>
    <font>
      <sz val="18"/>
      <name val="Arial"/>
      <family val="2"/>
    </font>
    <font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9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5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5" fillId="0" borderId="0" xfId="2" applyFont="1" applyAlignment="1"/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29" xfId="2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/>
    </xf>
    <xf numFmtId="3" fontId="7" fillId="0" borderId="30" xfId="2" applyNumberFormat="1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2" xfId="2" applyFont="1" applyFill="1" applyBorder="1" applyAlignment="1">
      <alignment horizontal="center" vertical="center" wrapText="1"/>
    </xf>
    <xf numFmtId="3" fontId="7" fillId="0" borderId="43" xfId="2" applyNumberFormat="1" applyFont="1" applyFill="1" applyBorder="1" applyAlignment="1">
      <alignment horizontal="center" vertical="center" wrapText="1"/>
    </xf>
    <xf numFmtId="3" fontId="7" fillId="0" borderId="45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 wrapText="1"/>
    </xf>
    <xf numFmtId="3" fontId="8" fillId="0" borderId="24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7" fillId="0" borderId="25" xfId="2" applyFont="1" applyFill="1" applyBorder="1" applyAlignment="1">
      <alignment horizontal="center" vertical="center" wrapText="1"/>
    </xf>
    <xf numFmtId="3" fontId="7" fillId="0" borderId="27" xfId="2" applyNumberFormat="1" applyFont="1" applyFill="1" applyBorder="1" applyAlignment="1">
      <alignment horizontal="center" vertical="center"/>
    </xf>
    <xf numFmtId="3" fontId="8" fillId="0" borderId="38" xfId="2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8" fillId="0" borderId="47" xfId="2" applyFont="1" applyFill="1" applyBorder="1" applyAlignment="1">
      <alignment horizontal="center" vertical="center" wrapText="1"/>
    </xf>
    <xf numFmtId="0" fontId="8" fillId="0" borderId="48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49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3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0" fillId="0" borderId="0" xfId="2" applyFont="1" applyAlignme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23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Fill="1" applyBorder="1" applyAlignment="1">
      <alignment horizontal="center" vertical="center"/>
    </xf>
    <xf numFmtId="0" fontId="22" fillId="0" borderId="37" xfId="2" applyFont="1" applyFill="1" applyBorder="1" applyAlignment="1">
      <alignment horizontal="center" vertical="center" wrapText="1" readingOrder="1"/>
    </xf>
    <xf numFmtId="3" fontId="16" fillId="0" borderId="3" xfId="2" applyNumberFormat="1" applyFont="1" applyFill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3" xfId="2" applyFont="1" applyBorder="1" applyAlignment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17" fontId="8" fillId="0" borderId="13" xfId="0" applyNumberFormat="1" applyFont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49" fontId="12" fillId="0" borderId="0" xfId="0" applyNumberFormat="1" applyFont="1" applyAlignment="1"/>
    <xf numFmtId="0" fontId="16" fillId="0" borderId="39" xfId="2" applyFont="1" applyFill="1" applyBorder="1" applyAlignment="1">
      <alignment horizontal="center" vertical="center" wrapText="1"/>
    </xf>
    <xf numFmtId="0" fontId="16" fillId="0" borderId="40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/>
    </xf>
    <xf numFmtId="3" fontId="7" fillId="0" borderId="26" xfId="2" applyNumberFormat="1" applyFont="1" applyFill="1" applyBorder="1" applyAlignment="1">
      <alignment horizontal="center" vertical="center"/>
    </xf>
    <xf numFmtId="3" fontId="8" fillId="0" borderId="2" xfId="2" quotePrefix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/>
    </xf>
    <xf numFmtId="0" fontId="34" fillId="0" borderId="8" xfId="2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0" fillId="0" borderId="58" xfId="2" applyFont="1" applyFill="1" applyBorder="1" applyAlignment="1">
      <alignment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5" fillId="0" borderId="35" xfId="2" applyFont="1" applyFill="1" applyBorder="1" applyAlignment="1"/>
    <xf numFmtId="3" fontId="8" fillId="0" borderId="36" xfId="2" applyNumberFormat="1" applyFont="1" applyFill="1" applyBorder="1" applyAlignment="1">
      <alignment horizontal="center" vertical="center"/>
    </xf>
    <xf numFmtId="0" fontId="5" fillId="0" borderId="31" xfId="2" applyFont="1" applyFill="1" applyBorder="1" applyAlignment="1"/>
    <xf numFmtId="3" fontId="8" fillId="0" borderId="32" xfId="2" applyNumberFormat="1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 wrapText="1"/>
    </xf>
    <xf numFmtId="3" fontId="8" fillId="0" borderId="34" xfId="2" applyNumberFormat="1" applyFont="1" applyFill="1" applyBorder="1" applyAlignment="1">
      <alignment horizontal="center" vertical="center"/>
    </xf>
    <xf numFmtId="0" fontId="8" fillId="0" borderId="60" xfId="2" applyFont="1" applyFill="1" applyBorder="1" applyAlignment="1">
      <alignment horizontal="center" vertical="center" wrapText="1"/>
    </xf>
    <xf numFmtId="3" fontId="8" fillId="0" borderId="61" xfId="2" applyNumberFormat="1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 wrapText="1"/>
    </xf>
    <xf numFmtId="3" fontId="7" fillId="0" borderId="27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32" fillId="3" borderId="6" xfId="2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left" vertical="center"/>
    </xf>
    <xf numFmtId="0" fontId="38" fillId="0" borderId="2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32" fillId="0" borderId="11" xfId="0" applyFont="1" applyFill="1" applyBorder="1" applyAlignment="1">
      <alignment horizontal="left" vertical="center" wrapText="1"/>
    </xf>
    <xf numFmtId="0" fontId="23" fillId="0" borderId="0" xfId="2" applyFont="1" applyFill="1" applyAlignment="1"/>
    <xf numFmtId="0" fontId="27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10" fillId="0" borderId="16" xfId="2" applyFont="1" applyFill="1" applyBorder="1" applyAlignment="1">
      <alignment vertical="center" wrapText="1"/>
    </xf>
    <xf numFmtId="0" fontId="40" fillId="0" borderId="3" xfId="2" applyFont="1" applyFill="1" applyBorder="1" applyAlignment="1">
      <alignment horizontal="center" vertical="center"/>
    </xf>
    <xf numFmtId="0" fontId="40" fillId="0" borderId="0" xfId="2" applyFont="1" applyFill="1" applyBorder="1" applyAlignment="1">
      <alignment horizontal="center" vertical="center"/>
    </xf>
    <xf numFmtId="0" fontId="40" fillId="0" borderId="1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2" borderId="4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 readingOrder="1"/>
    </xf>
    <xf numFmtId="0" fontId="22" fillId="0" borderId="3" xfId="2" applyFont="1" applyFill="1" applyBorder="1" applyAlignment="1">
      <alignment horizontal="center" vertical="center" wrapText="1" readingOrder="1"/>
    </xf>
    <xf numFmtId="0" fontId="25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4" xfId="2" applyNumberFormat="1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40" fillId="0" borderId="25" xfId="0" applyFont="1" applyFill="1" applyBorder="1" applyAlignment="1">
      <alignment horizontal="center"/>
    </xf>
    <xf numFmtId="0" fontId="40" fillId="0" borderId="52" xfId="2" applyFont="1" applyFill="1" applyBorder="1" applyAlignment="1">
      <alignment horizontal="center" vertical="center"/>
    </xf>
    <xf numFmtId="0" fontId="39" fillId="0" borderId="46" xfId="0" applyFont="1" applyFill="1" applyBorder="1" applyAlignment="1">
      <alignment horizontal="center" vertical="center"/>
    </xf>
    <xf numFmtId="0" fontId="39" fillId="0" borderId="21" xfId="0" applyFont="1" applyFill="1" applyBorder="1" applyAlignment="1">
      <alignment horizontal="center" vertical="center"/>
    </xf>
    <xf numFmtId="0" fontId="39" fillId="0" borderId="47" xfId="0" applyFont="1" applyFill="1" applyBorder="1" applyAlignment="1">
      <alignment horizontal="center" vertical="center"/>
    </xf>
    <xf numFmtId="0" fontId="40" fillId="0" borderId="16" xfId="2" applyFont="1" applyFill="1" applyBorder="1" applyAlignment="1">
      <alignment horizontal="center" vertical="center"/>
    </xf>
    <xf numFmtId="0" fontId="40" fillId="0" borderId="62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39" fillId="0" borderId="0" xfId="2" applyFont="1" applyFill="1" applyBorder="1" applyAlignment="1">
      <alignment horizontal="center" vertical="center"/>
    </xf>
    <xf numFmtId="0" fontId="40" fillId="0" borderId="11" xfId="2" applyFont="1" applyFill="1" applyBorder="1" applyAlignment="1">
      <alignment horizontal="center" vertical="center"/>
    </xf>
    <xf numFmtId="3" fontId="7" fillId="2" borderId="43" xfId="2" applyNumberFormat="1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3" fillId="0" borderId="2" xfId="2" applyFont="1" applyBorder="1" applyAlignment="1"/>
    <xf numFmtId="0" fontId="10" fillId="0" borderId="2" xfId="2" applyFont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0" fontId="28" fillId="0" borderId="0" xfId="2" applyFont="1" applyBorder="1" applyAlignment="1"/>
    <xf numFmtId="0" fontId="44" fillId="0" borderId="6" xfId="0" applyFont="1" applyBorder="1" applyAlignment="1">
      <alignment horizontal="left" vertical="center" wrapText="1"/>
    </xf>
    <xf numFmtId="0" fontId="44" fillId="0" borderId="10" xfId="0" quotePrefix="1" applyFont="1" applyBorder="1" applyAlignment="1">
      <alignment horizontal="left" vertical="center" wrapText="1"/>
    </xf>
    <xf numFmtId="0" fontId="35" fillId="0" borderId="7" xfId="0" applyFont="1" applyBorder="1" applyAlignment="1">
      <alignment horizontal="center" vertical="center"/>
    </xf>
    <xf numFmtId="49" fontId="35" fillId="0" borderId="8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42" fillId="0" borderId="0" xfId="2" applyFont="1" applyAlignment="1">
      <alignment vertical="center" wrapText="1"/>
    </xf>
    <xf numFmtId="0" fontId="43" fillId="0" borderId="0" xfId="2" applyFont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7" fillId="0" borderId="28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7" fillId="0" borderId="25" xfId="2" applyFont="1" applyFill="1" applyBorder="1" applyAlignment="1">
      <alignment horizontal="left" vertical="center" wrapText="1"/>
    </xf>
    <xf numFmtId="0" fontId="8" fillId="0" borderId="38" xfId="2" applyFont="1" applyFill="1" applyBorder="1" applyAlignment="1">
      <alignment horizontal="left" vertical="center" wrapText="1"/>
    </xf>
    <xf numFmtId="0" fontId="7" fillId="5" borderId="25" xfId="2" applyFont="1" applyFill="1" applyBorder="1" applyAlignment="1">
      <alignment horizontal="left" vertical="center" wrapText="1"/>
    </xf>
    <xf numFmtId="3" fontId="7" fillId="5" borderId="26" xfId="2" applyNumberFormat="1" applyFont="1" applyFill="1" applyBorder="1" applyAlignment="1">
      <alignment horizontal="center" vertical="center"/>
    </xf>
    <xf numFmtId="3" fontId="7" fillId="5" borderId="27" xfId="2" applyNumberFormat="1" applyFont="1" applyFill="1" applyBorder="1" applyAlignment="1">
      <alignment horizontal="center" vertical="center"/>
    </xf>
    <xf numFmtId="0" fontId="33" fillId="0" borderId="7" xfId="2" applyFont="1" applyFill="1" applyBorder="1" applyAlignment="1">
      <alignment horizontal="center"/>
    </xf>
    <xf numFmtId="0" fontId="33" fillId="0" borderId="13" xfId="2" applyFont="1" applyFill="1" applyBorder="1" applyAlignment="1">
      <alignment horizontal="center"/>
    </xf>
    <xf numFmtId="0" fontId="34" fillId="0" borderId="7" xfId="2" applyFont="1" applyFill="1" applyBorder="1" applyAlignment="1">
      <alignment horizontal="center" vertical="center" wrapText="1"/>
    </xf>
    <xf numFmtId="0" fontId="34" fillId="0" borderId="1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0" fontId="16" fillId="0" borderId="46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8" fillId="0" borderId="39" xfId="2" applyFont="1" applyFill="1" applyBorder="1" applyAlignment="1">
      <alignment horizontal="center" vertical="center" wrapText="1"/>
    </xf>
    <xf numFmtId="3" fontId="8" fillId="0" borderId="41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39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1" xfId="0" applyNumberForma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/>
    </xf>
    <xf numFmtId="0" fontId="0" fillId="0" borderId="34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1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41" fillId="0" borderId="6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37" fillId="0" borderId="22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7" fillId="0" borderId="54" xfId="0" applyFont="1" applyBorder="1"/>
    <xf numFmtId="0" fontId="15" fillId="0" borderId="2" xfId="2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left" vertical="center" wrapText="1"/>
    </xf>
    <xf numFmtId="0" fontId="39" fillId="5" borderId="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7" fillId="5" borderId="15" xfId="2" applyFont="1" applyFill="1" applyBorder="1" applyAlignment="1">
      <alignment horizontal="left" vertical="center" wrapText="1"/>
    </xf>
    <xf numFmtId="0" fontId="13" fillId="0" borderId="2" xfId="2" applyFont="1" applyBorder="1" applyAlignment="1">
      <alignment wrapText="1"/>
    </xf>
    <xf numFmtId="0" fontId="40" fillId="0" borderId="14" xfId="0" applyFont="1" applyFill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48" fillId="0" borderId="6" xfId="0" applyFont="1" applyFill="1" applyBorder="1" applyAlignment="1">
      <alignment horizontal="left"/>
    </xf>
    <xf numFmtId="0" fontId="10" fillId="0" borderId="0" xfId="2" applyFont="1" applyAlignment="1">
      <alignment horizontal="center"/>
    </xf>
    <xf numFmtId="0" fontId="43" fillId="0" borderId="0" xfId="2" applyFont="1" applyAlignment="1">
      <alignment horizontal="left" vertical="center"/>
    </xf>
    <xf numFmtId="0" fontId="47" fillId="0" borderId="0" xfId="2" applyFont="1" applyAlignment="1">
      <alignment horizontal="left" vertical="center"/>
    </xf>
    <xf numFmtId="0" fontId="37" fillId="0" borderId="15" xfId="0" applyFont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41" fillId="0" borderId="22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27" fillId="0" borderId="60" xfId="0" applyFont="1" applyBorder="1"/>
    <xf numFmtId="0" fontId="27" fillId="0" borderId="65" xfId="0" applyFont="1" applyBorder="1"/>
    <xf numFmtId="0" fontId="27" fillId="0" borderId="61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2" fillId="0" borderId="0" xfId="2" applyFont="1" applyAlignment="1">
      <alignment horizontal="left" vertical="center"/>
    </xf>
    <xf numFmtId="0" fontId="28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42" fillId="0" borderId="0" xfId="2" applyFont="1" applyAlignment="1">
      <alignment horizontal="left" vertical="center" wrapText="1"/>
    </xf>
    <xf numFmtId="0" fontId="45" fillId="0" borderId="0" xfId="2" applyFont="1" applyFill="1" applyBorder="1" applyAlignment="1">
      <alignment horizontal="center" vertical="center" wrapText="1"/>
    </xf>
    <xf numFmtId="0" fontId="43" fillId="0" borderId="0" xfId="2" applyFont="1" applyAlignment="1">
      <alignment horizontal="center" vertical="center" wrapText="1"/>
    </xf>
    <xf numFmtId="3" fontId="7" fillId="5" borderId="0" xfId="2" applyNumberFormat="1" applyFont="1" applyFill="1" applyBorder="1" applyAlignment="1">
      <alignment horizontal="left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1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47" fillId="0" borderId="0" xfId="2" applyFont="1" applyAlignment="1">
      <alignment horizontal="left" vertical="center"/>
    </xf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23" xfId="2" applyFont="1" applyBorder="1" applyAlignment="1">
      <alignment horizontal="center"/>
    </xf>
    <xf numFmtId="0" fontId="10" fillId="0" borderId="64" xfId="2" applyFont="1" applyBorder="1" applyAlignment="1">
      <alignment horizontal="center"/>
    </xf>
    <xf numFmtId="0" fontId="10" fillId="0" borderId="65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6" fillId="0" borderId="0" xfId="0" applyFont="1" applyAlignment="1">
      <alignment horizontal="center" vertical="center" wrapText="1"/>
    </xf>
    <xf numFmtId="0" fontId="4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33" fillId="5" borderId="15" xfId="0" applyFont="1" applyFill="1" applyBorder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37" fillId="0" borderId="22" xfId="0" applyFont="1" applyBorder="1" applyAlignment="1">
      <alignment horizontal="center" wrapText="1"/>
    </xf>
    <xf numFmtId="0" fontId="37" fillId="0" borderId="63" xfId="0" applyFont="1" applyBorder="1" applyAlignment="1">
      <alignment horizontal="center"/>
    </xf>
    <xf numFmtId="0" fontId="27" fillId="0" borderId="67" xfId="0" applyFont="1" applyBorder="1" applyAlignment="1">
      <alignment wrapText="1"/>
    </xf>
    <xf numFmtId="0" fontId="26" fillId="0" borderId="7" xfId="0" applyFont="1" applyBorder="1" applyAlignment="1">
      <alignment horizontal="center" vertical="center"/>
    </xf>
    <xf numFmtId="0" fontId="27" fillId="0" borderId="54" xfId="0" applyFont="1" applyBorder="1" applyAlignment="1">
      <alignment wrapText="1"/>
    </xf>
    <xf numFmtId="0" fontId="26" fillId="0" borderId="6" xfId="0" applyFont="1" applyBorder="1" applyAlignment="1">
      <alignment horizontal="center" vertical="center"/>
    </xf>
    <xf numFmtId="0" fontId="27" fillId="0" borderId="55" xfId="0" applyFont="1" applyBorder="1" applyAlignment="1">
      <alignment wrapText="1"/>
    </xf>
    <xf numFmtId="0" fontId="26" fillId="0" borderId="1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 wrapText="1"/>
    </xf>
    <xf numFmtId="0" fontId="50" fillId="0" borderId="63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8" fillId="0" borderId="0" xfId="0" applyFont="1"/>
    <xf numFmtId="0" fontId="51" fillId="0" borderId="0" xfId="2" applyNumberFormat="1" applyFont="1" applyBorder="1" applyAlignment="1">
      <alignment horizontal="center" vertical="center"/>
    </xf>
    <xf numFmtId="0" fontId="52" fillId="0" borderId="3" xfId="2" applyNumberFormat="1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textRotation="0" wrapText="1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>
        <bottom style="medium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JUL/23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288</c:v>
                </c:pt>
                <c:pt idx="1">
                  <c:v>12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JUL/24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268</c:v>
                </c:pt>
                <c:pt idx="1">
                  <c:v>7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1849216"/>
        <c:axId val="213223104"/>
        <c:axId val="0"/>
      </c:bar3DChart>
      <c:catAx>
        <c:axId val="21184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3223104"/>
        <c:crosses val="autoZero"/>
        <c:auto val="1"/>
        <c:lblAlgn val="ctr"/>
        <c:lblOffset val="100"/>
        <c:noMultiLvlLbl val="0"/>
      </c:catAx>
      <c:valAx>
        <c:axId val="2132231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118492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JUL/23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29</c:v>
                </c:pt>
                <c:pt idx="1">
                  <c:v>35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JUL/24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24</c:v>
                </c:pt>
                <c:pt idx="1">
                  <c:v>28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5906304"/>
        <c:axId val="214810624"/>
        <c:axId val="0"/>
      </c:bar3DChart>
      <c:catAx>
        <c:axId val="21590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4810624"/>
        <c:crosses val="autoZero"/>
        <c:auto val="1"/>
        <c:lblAlgn val="ctr"/>
        <c:lblOffset val="100"/>
        <c:noMultiLvlLbl val="0"/>
      </c:catAx>
      <c:valAx>
        <c:axId val="214810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59063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21E-2"/>
          <c:y val="0.87183486238532115"/>
          <c:w val="0.23956672300779161"/>
          <c:h val="8.963970960052011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JUL/23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775</c:v>
                </c:pt>
                <c:pt idx="1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JUL/24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445</c:v>
                </c:pt>
                <c:pt idx="1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4673408"/>
        <c:axId val="214814656"/>
        <c:axId val="0"/>
      </c:bar3DChart>
      <c:catAx>
        <c:axId val="214673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4814656"/>
        <c:crosses val="autoZero"/>
        <c:auto val="1"/>
        <c:lblAlgn val="ctr"/>
        <c:lblOffset val="100"/>
        <c:noMultiLvlLbl val="0"/>
      </c:catAx>
      <c:valAx>
        <c:axId val="2148146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46734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969081101088604E-3"/>
          <c:y val="2.2976065668845219E-2"/>
          <c:w val="0.96702267385920171"/>
          <c:h val="0.8259380042083974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MULTA'!$D$12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4.14078674948240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D6-4611-8BF3-DEC3F29217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MULTA'!$D$17</c:f>
              <c:numCache>
                <c:formatCode>General</c:formatCode>
                <c:ptCount val="1"/>
                <c:pt idx="0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MULTA'!$E$12</c:f>
              <c:strCache>
                <c:ptCount val="1"/>
                <c:pt idx="0">
                  <c:v>FALTA DE MERITOS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MULTA'!$E$17</c:f>
              <c:numCache>
                <c:formatCode>General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MULTA'!$F$12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738E-2"/>
                  <c:y val="-5.3830227743271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6-4611-8BF3-DEC3F29217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MULTA'!$G$12</c:f>
              <c:strCache>
                <c:ptCount val="1"/>
                <c:pt idx="0">
                  <c:v>TRABAJO COMUNITARIO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632782386495068E-2"/>
                  <c:y val="-2.8985507246376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D6-4611-8BF3-DEC3F29217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MULTA'!$G$17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MULTA'!$H$12</c:f>
              <c:strCache>
                <c:ptCount val="1"/>
                <c:pt idx="0">
                  <c:v>PREES. MEDICA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599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6-4611-8BF3-DEC3F29217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MULTA'!$H$17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MULTA'!$I$12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2.4844720496894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D6-4611-8BF3-DEC3F29217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ser>
          <c:idx val="6"/>
          <c:order val="6"/>
          <c:tx>
            <c:strRef>
              <c:f>'SALIDAS DIF.  MULTA'!$J$12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MULTA'!$J$17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D6-4611-8BF3-DEC3F2921749}"/>
            </c:ext>
          </c:extLst>
        </c:ser>
        <c:ser>
          <c:idx val="7"/>
          <c:order val="7"/>
          <c:tx>
            <c:strRef>
              <c:f>'SALIDAS DIF.  MULTA'!$K$12</c:f>
              <c:strCache>
                <c:ptCount val="1"/>
                <c:pt idx="0">
                  <c:v>ORDEN DE APRENSIÓN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MULTA'!$K$17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6F-4FF3-B7EC-F9A61570A8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6271872"/>
        <c:axId val="216498176"/>
        <c:axId val="0"/>
      </c:bar3DChart>
      <c:catAx>
        <c:axId val="216271872"/>
        <c:scaling>
          <c:orientation val="minMax"/>
        </c:scaling>
        <c:delete val="1"/>
        <c:axPos val="b"/>
        <c:majorTickMark val="none"/>
        <c:minorTickMark val="none"/>
        <c:tickLblPos val="nextTo"/>
        <c:crossAx val="216498176"/>
        <c:crosses val="autoZero"/>
        <c:auto val="1"/>
        <c:lblAlgn val="ctr"/>
        <c:lblOffset val="100"/>
        <c:noMultiLvlLbl val="0"/>
      </c:catAx>
      <c:valAx>
        <c:axId val="216498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62718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5523657277531704E-2"/>
          <c:y val="0.87629839471199245"/>
          <c:w val="0.96595462867577964"/>
          <c:h val="6.452469645260347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JUZGADOS!$B$15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JUZGADOS!$B$23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JUZGADOS!$G$23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145922048"/>
        <c:axId val="216502784"/>
        <c:axId val="0"/>
      </c:bar3DChart>
      <c:catAx>
        <c:axId val="145922048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6502784"/>
        <c:crosses val="autoZero"/>
        <c:auto val="1"/>
        <c:lblAlgn val="ctr"/>
        <c:lblOffset val="100"/>
        <c:noMultiLvlLbl val="0"/>
      </c:catAx>
      <c:valAx>
        <c:axId val="216502784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45922048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1858407079646E-2"/>
          <c:y val="0.32616644457904309"/>
          <c:w val="0.88822279515945468"/>
          <c:h val="0.5326149000605693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COLEGIADO'!$C$11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COLEGIADO'!$C$12:$C$19</c:f>
              <c:numCache>
                <c:formatCode>General</c:formatCode>
                <c:ptCount val="8"/>
                <c:pt idx="2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COLEGIADO'!$D$11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COLEGIADO'!$D$12:$D$19</c:f>
              <c:numCache>
                <c:formatCode>General</c:formatCode>
                <c:ptCount val="8"/>
                <c:pt idx="2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5921536"/>
        <c:axId val="216505664"/>
        <c:axId val="0"/>
      </c:bar3DChart>
      <c:catAx>
        <c:axId val="145921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6505664"/>
        <c:crosses val="autoZero"/>
        <c:auto val="1"/>
        <c:lblAlgn val="ctr"/>
        <c:lblOffset val="100"/>
        <c:noMultiLvlLbl val="0"/>
      </c:catAx>
      <c:valAx>
        <c:axId val="2165056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59215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'ÁREA MEDICA'!$C$11:$C$17</c:f>
              <c:strCache>
                <c:ptCount val="7"/>
                <c:pt idx="0">
                  <c:v>DETENIDOS</c:v>
                </c:pt>
                <c:pt idx="2">
                  <c:v>PERITOS</c:v>
                </c:pt>
                <c:pt idx="4">
                  <c:v>OTRAS AUTORIDADES</c:v>
                </c:pt>
                <c:pt idx="6">
                  <c:v>ALCOHOLEMIA</c:v>
                </c:pt>
              </c:strCache>
            </c:strRef>
          </c:cat>
          <c:val>
            <c:numRef>
              <c:f>'ÁREA MEDICA'!$D$11:$D$17</c:f>
              <c:numCache>
                <c:formatCode>General</c:formatCode>
                <c:ptCount val="7"/>
                <c:pt idx="0">
                  <c:v>859</c:v>
                </c:pt>
                <c:pt idx="2">
                  <c:v>573</c:v>
                </c:pt>
                <c:pt idx="4">
                  <c:v>5</c:v>
                </c:pt>
                <c:pt idx="6">
                  <c:v>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9-4B90-A875-90F6295E88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963840"/>
        <c:axId val="192372736"/>
        <c:axId val="0"/>
      </c:bar3DChart>
      <c:catAx>
        <c:axId val="19696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2372736"/>
        <c:crosses val="autoZero"/>
        <c:auto val="1"/>
        <c:lblAlgn val="ctr"/>
        <c:lblOffset val="100"/>
        <c:noMultiLvlLbl val="0"/>
      </c:catAx>
      <c:valAx>
        <c:axId val="192372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6963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0"/>
      <c:rotY val="3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1580907037783053E-3"/>
          <c:y val="0.34014023982296332"/>
          <c:w val="0.96593493255203566"/>
          <c:h val="0.5341456950234162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JUL/23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29</c:v>
                </c:pt>
                <c:pt idx="3">
                  <c:v>47</c:v>
                </c:pt>
                <c:pt idx="4">
                  <c:v>72</c:v>
                </c:pt>
                <c:pt idx="5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JUL/24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42</c:v>
                </c:pt>
                <c:pt idx="4">
                  <c:v>66</c:v>
                </c:pt>
                <c:pt idx="5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3603840"/>
        <c:axId val="213227136"/>
        <c:axId val="0"/>
      </c:bar3DChart>
      <c:catAx>
        <c:axId val="213603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3227136"/>
        <c:crosses val="autoZero"/>
        <c:auto val="1"/>
        <c:lblAlgn val="ctr"/>
        <c:lblOffset val="100"/>
        <c:noMultiLvlLbl val="0"/>
      </c:catAx>
      <c:valAx>
        <c:axId val="2132271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3603840"/>
        <c:crosses val="autoZero"/>
        <c:crossBetween val="between"/>
      </c:valAx>
    </c:plotArea>
    <c:legend>
      <c:legendPos val="t"/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JUL/23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14</c:v>
                </c:pt>
                <c:pt idx="1">
                  <c:v>22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JUL/24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20</c:v>
                </c:pt>
                <c:pt idx="1">
                  <c:v>10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3516288"/>
        <c:axId val="212960960"/>
        <c:axId val="0"/>
      </c:bar3DChart>
      <c:catAx>
        <c:axId val="213516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2960960"/>
        <c:crosses val="autoZero"/>
        <c:auto val="1"/>
        <c:lblAlgn val="ctr"/>
        <c:lblOffset val="100"/>
        <c:noMultiLvlLbl val="0"/>
      </c:catAx>
      <c:valAx>
        <c:axId val="21296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35162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JUL/23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JUL/24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3519872"/>
        <c:axId val="212964992"/>
        <c:axId val="0"/>
      </c:bar3DChart>
      <c:catAx>
        <c:axId val="213519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2964992"/>
        <c:crosses val="autoZero"/>
        <c:auto val="1"/>
        <c:lblAlgn val="ctr"/>
        <c:lblOffset val="100"/>
        <c:noMultiLvlLbl val="0"/>
      </c:catAx>
      <c:valAx>
        <c:axId val="2129649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35198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9</c:v>
                </c:pt>
                <c:pt idx="8">
                  <c:v>18</c:v>
                </c:pt>
                <c:pt idx="9">
                  <c:v>26</c:v>
                </c:pt>
                <c:pt idx="10">
                  <c:v>6</c:v>
                </c:pt>
                <c:pt idx="11">
                  <c:v>13</c:v>
                </c:pt>
                <c:pt idx="12">
                  <c:v>15</c:v>
                </c:pt>
                <c:pt idx="13">
                  <c:v>15</c:v>
                </c:pt>
                <c:pt idx="14">
                  <c:v>16</c:v>
                </c:pt>
                <c:pt idx="15">
                  <c:v>16</c:v>
                </c:pt>
                <c:pt idx="16">
                  <c:v>17</c:v>
                </c:pt>
                <c:pt idx="17">
                  <c:v>19</c:v>
                </c:pt>
                <c:pt idx="18">
                  <c:v>23</c:v>
                </c:pt>
                <c:pt idx="19">
                  <c:v>20</c:v>
                </c:pt>
                <c:pt idx="20">
                  <c:v>11</c:v>
                </c:pt>
                <c:pt idx="21">
                  <c:v>5</c:v>
                </c:pt>
                <c:pt idx="22">
                  <c:v>11</c:v>
                </c:pt>
                <c:pt idx="2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13976576"/>
        <c:axId val="213430208"/>
        <c:axId val="0"/>
      </c:bar3DChart>
      <c:catAx>
        <c:axId val="213976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3430208"/>
        <c:crosses val="autoZero"/>
        <c:auto val="1"/>
        <c:lblAlgn val="ctr"/>
        <c:lblOffset val="100"/>
        <c:noMultiLvlLbl val="0"/>
      </c:catAx>
      <c:valAx>
        <c:axId val="21343020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13976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9</c:v>
                </c:pt>
                <c:pt idx="8">
                  <c:v>18</c:v>
                </c:pt>
                <c:pt idx="9">
                  <c:v>26</c:v>
                </c:pt>
                <c:pt idx="10">
                  <c:v>6</c:v>
                </c:pt>
                <c:pt idx="11">
                  <c:v>13</c:v>
                </c:pt>
                <c:pt idx="12">
                  <c:v>15</c:v>
                </c:pt>
                <c:pt idx="13">
                  <c:v>15</c:v>
                </c:pt>
                <c:pt idx="14">
                  <c:v>16</c:v>
                </c:pt>
                <c:pt idx="15">
                  <c:v>16</c:v>
                </c:pt>
                <c:pt idx="16">
                  <c:v>17</c:v>
                </c:pt>
                <c:pt idx="17">
                  <c:v>19</c:v>
                </c:pt>
                <c:pt idx="18">
                  <c:v>23</c:v>
                </c:pt>
                <c:pt idx="19">
                  <c:v>20</c:v>
                </c:pt>
                <c:pt idx="20">
                  <c:v>11</c:v>
                </c:pt>
                <c:pt idx="21">
                  <c:v>5</c:v>
                </c:pt>
                <c:pt idx="22">
                  <c:v>11</c:v>
                </c:pt>
                <c:pt idx="2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7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3813248"/>
        <c:axId val="215321408"/>
        <c:axId val="0"/>
      </c:bar3DChart>
      <c:catAx>
        <c:axId val="2138132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5321408"/>
        <c:crosses val="autoZero"/>
        <c:auto val="1"/>
        <c:lblAlgn val="ctr"/>
        <c:lblOffset val="100"/>
        <c:noMultiLvlLbl val="0"/>
      </c:catAx>
      <c:valAx>
        <c:axId val="215321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3813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EBRIEDAD'!$C$43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EBRIEDAD'!$B$45:$B$60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EBRIEDAD'!$C$45:$C$60</c:f>
              <c:numCache>
                <c:formatCode>General</c:formatCode>
                <c:ptCount val="16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3812224"/>
        <c:axId val="215322560"/>
        <c:axId val="0"/>
      </c:bar3DChart>
      <c:catAx>
        <c:axId val="2138122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5322560"/>
        <c:crosses val="autoZero"/>
        <c:auto val="1"/>
        <c:lblAlgn val="ctr"/>
        <c:lblOffset val="100"/>
        <c:noMultiLvlLbl val="0"/>
      </c:catAx>
      <c:valAx>
        <c:axId val="215322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3812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2024</c:v>
                </c:pt>
                <c:pt idx="1">
                  <c:v>GRUAS 2023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372</c:v>
                </c:pt>
                <c:pt idx="1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3753344"/>
        <c:axId val="182707904"/>
        <c:axId val="0"/>
      </c:bar3DChart>
      <c:catAx>
        <c:axId val="2137533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182707904"/>
        <c:crosses val="autoZero"/>
        <c:auto val="1"/>
        <c:lblAlgn val="ctr"/>
        <c:lblOffset val="100"/>
        <c:noMultiLvlLbl val="0"/>
      </c:catAx>
      <c:valAx>
        <c:axId val="182707904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13753344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2.xml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4.xml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101600</xdr:colOff>
      <xdr:row>34</xdr:row>
      <xdr:rowOff>91559</xdr:rowOff>
    </xdr:from>
    <xdr:to>
      <xdr:col>2</xdr:col>
      <xdr:colOff>469900</xdr:colOff>
      <xdr:row>41</xdr:row>
      <xdr:rowOff>144463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457559"/>
          <a:ext cx="2832100" cy="1208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3000" y="1117600"/>
          <a:ext cx="10248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495300</xdr:colOff>
      <xdr:row>2</xdr:row>
      <xdr:rowOff>25400</xdr:rowOff>
    </xdr:from>
    <xdr:to>
      <xdr:col>12</xdr:col>
      <xdr:colOff>419100</xdr:colOff>
      <xdr:row>11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51AC578-30DF-49AA-80CE-ECC9C519C1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1137900" y="355600"/>
          <a:ext cx="1549400" cy="18923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1733550</xdr:colOff>
      <xdr:row>37</xdr:row>
      <xdr:rowOff>48443</xdr:rowOff>
    </xdr:from>
    <xdr:to>
      <xdr:col>2</xdr:col>
      <xdr:colOff>3933825</xdr:colOff>
      <xdr:row>42</xdr:row>
      <xdr:rowOff>71005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7516043"/>
          <a:ext cx="22002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781051</xdr:colOff>
      <xdr:row>1</xdr:row>
      <xdr:rowOff>85724</xdr:rowOff>
    </xdr:from>
    <xdr:to>
      <xdr:col>4</xdr:col>
      <xdr:colOff>694738</xdr:colOff>
      <xdr:row>9</xdr:row>
      <xdr:rowOff>219075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1314A17-E657-4E2A-992B-5381FC429E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5924551" y="247649"/>
          <a:ext cx="990012" cy="141922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431800</xdr:colOff>
      <xdr:row>11</xdr:row>
      <xdr:rowOff>419100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101600</xdr:colOff>
      <xdr:row>9</xdr:row>
      <xdr:rowOff>62819</xdr:rowOff>
    </xdr:from>
    <xdr:to>
      <xdr:col>11</xdr:col>
      <xdr:colOff>637776</xdr:colOff>
      <xdr:row>9</xdr:row>
      <xdr:rowOff>108538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508000" y="19678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355598</xdr:colOff>
      <xdr:row>9</xdr:row>
      <xdr:rowOff>162513</xdr:rowOff>
    </xdr:from>
    <xdr:to>
      <xdr:col>11</xdr:col>
      <xdr:colOff>774699</xdr:colOff>
      <xdr:row>10</xdr:row>
      <xdr:rowOff>24719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61998" y="20675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266700</xdr:colOff>
      <xdr:row>23</xdr:row>
      <xdr:rowOff>139700</xdr:rowOff>
    </xdr:from>
    <xdr:to>
      <xdr:col>2</xdr:col>
      <xdr:colOff>546100</xdr:colOff>
      <xdr:row>26</xdr:row>
      <xdr:rowOff>4430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7442200"/>
          <a:ext cx="2362200" cy="1045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317500</xdr:colOff>
      <xdr:row>3</xdr:row>
      <xdr:rowOff>76200</xdr:rowOff>
    </xdr:from>
    <xdr:to>
      <xdr:col>14</xdr:col>
      <xdr:colOff>19597</xdr:colOff>
      <xdr:row>11</xdr:row>
      <xdr:rowOff>228600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462FC20-B74A-433A-832F-37B13C7B73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0744200" y="647700"/>
          <a:ext cx="1302297" cy="18669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368300</xdr:colOff>
      <xdr:row>16</xdr:row>
      <xdr:rowOff>38100</xdr:rowOff>
    </xdr:from>
    <xdr:to>
      <xdr:col>13</xdr:col>
      <xdr:colOff>431800</xdr:colOff>
      <xdr:row>26</xdr:row>
      <xdr:rowOff>342900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266700</xdr:colOff>
      <xdr:row>24</xdr:row>
      <xdr:rowOff>304875</xdr:rowOff>
    </xdr:from>
    <xdr:to>
      <xdr:col>1</xdr:col>
      <xdr:colOff>990600</xdr:colOff>
      <xdr:row>28</xdr:row>
      <xdr:rowOff>131430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391475"/>
          <a:ext cx="25400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88219</xdr:rowOff>
    </xdr:from>
    <xdr:to>
      <xdr:col>10</xdr:col>
      <xdr:colOff>129776</xdr:colOff>
      <xdr:row>8</xdr:row>
      <xdr:rowOff>133938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0" y="16122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584198</xdr:colOff>
      <xdr:row>8</xdr:row>
      <xdr:rowOff>226013</xdr:rowOff>
    </xdr:from>
    <xdr:to>
      <xdr:col>10</xdr:col>
      <xdr:colOff>596899</xdr:colOff>
      <xdr:row>8</xdr:row>
      <xdr:rowOff>278719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584198" y="17500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11</xdr:col>
      <xdr:colOff>138836</xdr:colOff>
      <xdr:row>2</xdr:row>
      <xdr:rowOff>165100</xdr:rowOff>
    </xdr:from>
    <xdr:to>
      <xdr:col>13</xdr:col>
      <xdr:colOff>139700</xdr:colOff>
      <xdr:row>11</xdr:row>
      <xdr:rowOff>342900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C53FE04F-3EE3-40D1-8A55-6CBE372E49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0565536" y="546100"/>
          <a:ext cx="1601064" cy="20828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314328</xdr:colOff>
      <xdr:row>4</xdr:row>
      <xdr:rowOff>42498</xdr:rowOff>
    </xdr:from>
    <xdr:to>
      <xdr:col>8</xdr:col>
      <xdr:colOff>829338</xdr:colOff>
      <xdr:row>4</xdr:row>
      <xdr:rowOff>88217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 flipV="1">
          <a:off x="676278" y="690198"/>
          <a:ext cx="777306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69849</xdr:colOff>
      <xdr:row>4</xdr:row>
      <xdr:rowOff>113617</xdr:rowOff>
    </xdr:from>
    <xdr:to>
      <xdr:col>9</xdr:col>
      <xdr:colOff>904874</xdr:colOff>
      <xdr:row>4</xdr:row>
      <xdr:rowOff>159336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 flipV="1">
          <a:off x="793749" y="761317"/>
          <a:ext cx="8597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142875</xdr:colOff>
      <xdr:row>34</xdr:row>
      <xdr:rowOff>104775</xdr:rowOff>
    </xdr:from>
    <xdr:to>
      <xdr:col>3</xdr:col>
      <xdr:colOff>495300</xdr:colOff>
      <xdr:row>40</xdr:row>
      <xdr:rowOff>150480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334125"/>
          <a:ext cx="2000250" cy="1017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909638</xdr:colOff>
      <xdr:row>21</xdr:row>
      <xdr:rowOff>85725</xdr:rowOff>
    </xdr:from>
    <xdr:to>
      <xdr:col>11</xdr:col>
      <xdr:colOff>876301</xdr:colOff>
      <xdr:row>41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590550</xdr:colOff>
      <xdr:row>0</xdr:row>
      <xdr:rowOff>57150</xdr:rowOff>
    </xdr:from>
    <xdr:to>
      <xdr:col>11</xdr:col>
      <xdr:colOff>838200</xdr:colOff>
      <xdr:row>9</xdr:row>
      <xdr:rowOff>109494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DE47813-9600-4991-9A01-6B58D15254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0153650" y="57150"/>
          <a:ext cx="1219200" cy="153824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11</xdr:row>
      <xdr:rowOff>190499</xdr:rowOff>
    </xdr:from>
    <xdr:to>
      <xdr:col>17</xdr:col>
      <xdr:colOff>200025</xdr:colOff>
      <xdr:row>23</xdr:row>
      <xdr:rowOff>28574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</xdr:row>
      <xdr:rowOff>85726</xdr:rowOff>
    </xdr:from>
    <xdr:to>
      <xdr:col>12</xdr:col>
      <xdr:colOff>371475</xdr:colOff>
      <xdr:row>4</xdr:row>
      <xdr:rowOff>131445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0" y="733426"/>
          <a:ext cx="68103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85724</xdr:colOff>
      <xdr:row>5</xdr:row>
      <xdr:rowOff>18369</xdr:rowOff>
    </xdr:from>
    <xdr:to>
      <xdr:col>13</xdr:col>
      <xdr:colOff>314325</xdr:colOff>
      <xdr:row>5</xdr:row>
      <xdr:rowOff>64088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 flipV="1">
          <a:off x="542924" y="827994"/>
          <a:ext cx="66198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76200</xdr:colOff>
      <xdr:row>25</xdr:row>
      <xdr:rowOff>117111</xdr:rowOff>
    </xdr:from>
    <xdr:to>
      <xdr:col>5</xdr:col>
      <xdr:colOff>285750</xdr:colOff>
      <xdr:row>30</xdr:row>
      <xdr:rowOff>150480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441586"/>
          <a:ext cx="217170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314325</xdr:colOff>
      <xdr:row>2</xdr:row>
      <xdr:rowOff>9525</xdr:rowOff>
    </xdr:from>
    <xdr:to>
      <xdr:col>17</xdr:col>
      <xdr:colOff>203325</xdr:colOff>
      <xdr:row>10</xdr:row>
      <xdr:rowOff>29973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0AD38FE-B290-409B-A0AE-89B722A041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7572375" y="333375"/>
          <a:ext cx="1117725" cy="157302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257175</xdr:colOff>
      <xdr:row>26</xdr:row>
      <xdr:rowOff>104775</xdr:rowOff>
    </xdr:from>
    <xdr:to>
      <xdr:col>3</xdr:col>
      <xdr:colOff>114300</xdr:colOff>
      <xdr:row>33</xdr:row>
      <xdr:rowOff>23844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4914900"/>
          <a:ext cx="2257425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85725</xdr:colOff>
      <xdr:row>15</xdr:row>
      <xdr:rowOff>66676</xdr:rowOff>
    </xdr:from>
    <xdr:to>
      <xdr:col>13</xdr:col>
      <xdr:colOff>628650</xdr:colOff>
      <xdr:row>34</xdr:row>
      <xdr:rowOff>28576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457201</xdr:colOff>
      <xdr:row>0</xdr:row>
      <xdr:rowOff>76200</xdr:rowOff>
    </xdr:from>
    <xdr:to>
      <xdr:col>13</xdr:col>
      <xdr:colOff>720201</xdr:colOff>
      <xdr:row>9</xdr:row>
      <xdr:rowOff>133350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2F2F42E-6C48-4C0E-9CF7-E4EB36B753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8048626" y="76200"/>
          <a:ext cx="1072625" cy="1524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295276</xdr:colOff>
      <xdr:row>5</xdr:row>
      <xdr:rowOff>21544</xdr:rowOff>
    </xdr:from>
    <xdr:to>
      <xdr:col>9</xdr:col>
      <xdr:colOff>948797</xdr:colOff>
      <xdr:row>5</xdr:row>
      <xdr:rowOff>67263</xdr:rowOff>
    </xdr:to>
    <xdr:sp macro="" textlink="">
      <xdr:nvSpPr>
        <xdr:cNvPr id="3" name="9 Rectángulo redondeado">
          <a:extLst>
            <a:ext uri="{FF2B5EF4-FFF2-40B4-BE49-F238E27FC236}">
              <a16:creationId xmlns:a16="http://schemas.microsoft.com/office/drawing/2014/main" id="{3CD6E9CF-C8F1-4BA6-8871-8ECE3CB54570}"/>
            </a:ext>
          </a:extLst>
        </xdr:cNvPr>
        <xdr:cNvSpPr/>
      </xdr:nvSpPr>
      <xdr:spPr>
        <a:xfrm>
          <a:off x="657226" y="831169"/>
          <a:ext cx="871167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95250</xdr:colOff>
      <xdr:row>6</xdr:row>
      <xdr:rowOff>14557</xdr:rowOff>
    </xdr:to>
    <xdr:sp macro="" textlink="">
      <xdr:nvSpPr>
        <xdr:cNvPr id="4" name="10 Rectángulo redondeado">
          <a:extLst>
            <a:ext uri="{FF2B5EF4-FFF2-40B4-BE49-F238E27FC236}">
              <a16:creationId xmlns:a16="http://schemas.microsoft.com/office/drawing/2014/main" id="{5682B761-C79F-4535-BD24-F661BE071DEA}"/>
            </a:ext>
          </a:extLst>
        </xdr:cNvPr>
        <xdr:cNvSpPr/>
      </xdr:nvSpPr>
      <xdr:spPr>
        <a:xfrm>
          <a:off x="822324" y="940388"/>
          <a:ext cx="87884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514349</xdr:colOff>
      <xdr:row>11</xdr:row>
      <xdr:rowOff>38100</xdr:rowOff>
    </xdr:from>
    <xdr:to>
      <xdr:col>11</xdr:col>
      <xdr:colOff>314324</xdr:colOff>
      <xdr:row>25</xdr:row>
      <xdr:rowOff>95250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750C19C0-A8AA-413B-ADA4-2FF511594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323850</xdr:colOff>
      <xdr:row>0</xdr:row>
      <xdr:rowOff>142875</xdr:rowOff>
    </xdr:from>
    <xdr:to>
      <xdr:col>11</xdr:col>
      <xdr:colOff>666750</xdr:colOff>
      <xdr:row>9</xdr:row>
      <xdr:rowOff>171450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439707C-19C3-4EB5-85F5-838A823D9A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9734550" y="142875"/>
          <a:ext cx="1143000" cy="1524000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31</xdr:row>
      <xdr:rowOff>76200</xdr:rowOff>
    </xdr:from>
    <xdr:to>
      <xdr:col>11</xdr:col>
      <xdr:colOff>495300</xdr:colOff>
      <xdr:row>36</xdr:row>
      <xdr:rowOff>109569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ED5B76E-D7A7-4F91-BB48-F6473A14F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6657975"/>
          <a:ext cx="2257425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203200</xdr:colOff>
      <xdr:row>14</xdr:row>
      <xdr:rowOff>317500</xdr:rowOff>
    </xdr:from>
    <xdr:to>
      <xdr:col>14</xdr:col>
      <xdr:colOff>393700</xdr:colOff>
      <xdr:row>32</xdr:row>
      <xdr:rowOff>114300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63500</xdr:colOff>
      <xdr:row>4</xdr:row>
      <xdr:rowOff>0</xdr:rowOff>
    </xdr:from>
    <xdr:to>
      <xdr:col>10</xdr:col>
      <xdr:colOff>305720</xdr:colOff>
      <xdr:row>4</xdr:row>
      <xdr:rowOff>45719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22300" y="762000"/>
          <a:ext cx="950052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10</xdr:col>
      <xdr:colOff>368300</xdr:colOff>
      <xdr:row>5</xdr:row>
      <xdr:rowOff>20319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52500" y="927100"/>
          <a:ext cx="9232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393700</xdr:colOff>
      <xdr:row>28</xdr:row>
      <xdr:rowOff>139700</xdr:rowOff>
    </xdr:from>
    <xdr:to>
      <xdr:col>2</xdr:col>
      <xdr:colOff>342900</xdr:colOff>
      <xdr:row>33</xdr:row>
      <xdr:rowOff>158064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73533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761999</xdr:colOff>
      <xdr:row>0</xdr:row>
      <xdr:rowOff>88900</xdr:rowOff>
    </xdr:from>
    <xdr:to>
      <xdr:col>13</xdr:col>
      <xdr:colOff>63500</xdr:colOff>
      <xdr:row>10</xdr:row>
      <xdr:rowOff>12700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A6C622C-E463-46B1-91E4-6CE2623292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0579099" y="88900"/>
          <a:ext cx="1701801" cy="2235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63500</xdr:colOff>
      <xdr:row>5</xdr:row>
      <xdr:rowOff>50800</xdr:rowOff>
    </xdr:from>
    <xdr:to>
      <xdr:col>11</xdr:col>
      <xdr:colOff>702268</xdr:colOff>
      <xdr:row>5</xdr:row>
      <xdr:rowOff>96519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84200" y="1130300"/>
          <a:ext cx="10392368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6</xdr:row>
      <xdr:rowOff>25400</xdr:rowOff>
    </xdr:from>
    <xdr:to>
      <xdr:col>11</xdr:col>
      <xdr:colOff>736600</xdr:colOff>
      <xdr:row>6</xdr:row>
      <xdr:rowOff>71119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14400" y="1295400"/>
          <a:ext cx="100965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660400</xdr:colOff>
      <xdr:row>1</xdr:row>
      <xdr:rowOff>38100</xdr:rowOff>
    </xdr:from>
    <xdr:to>
      <xdr:col>13</xdr:col>
      <xdr:colOff>558800</xdr:colOff>
      <xdr:row>10</xdr:row>
      <xdr:rowOff>344910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9D74821-0C1E-40DC-A571-8B3128AB24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0934700" y="228600"/>
          <a:ext cx="1498600" cy="21483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14</xdr:row>
      <xdr:rowOff>190500</xdr:rowOff>
    </xdr:from>
    <xdr:to>
      <xdr:col>13</xdr:col>
      <xdr:colOff>419100</xdr:colOff>
      <xdr:row>36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6</xdr:row>
      <xdr:rowOff>93980</xdr:rowOff>
    </xdr:from>
    <xdr:to>
      <xdr:col>11</xdr:col>
      <xdr:colOff>478553</xdr:colOff>
      <xdr:row>6</xdr:row>
      <xdr:rowOff>139699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 flipV="1">
          <a:off x="622300" y="1236980"/>
          <a:ext cx="10117853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68581</xdr:rowOff>
    </xdr:from>
    <xdr:to>
      <xdr:col>11</xdr:col>
      <xdr:colOff>520700</xdr:colOff>
      <xdr:row>7</xdr:row>
      <xdr:rowOff>114300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 flipV="1">
          <a:off x="952500" y="1402081"/>
          <a:ext cx="98298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442468</xdr:colOff>
      <xdr:row>1</xdr:row>
      <xdr:rowOff>173768</xdr:rowOff>
    </xdr:from>
    <xdr:to>
      <xdr:col>13</xdr:col>
      <xdr:colOff>355600</xdr:colOff>
      <xdr:row>12</xdr:row>
      <xdr:rowOff>76180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94D9687-99DE-428A-85FA-E52CDA6234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 rot="10800000" flipH="1" flipV="1">
          <a:off x="10704068" y="364268"/>
          <a:ext cx="1513332" cy="19979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4</xdr:row>
      <xdr:rowOff>97155</xdr:rowOff>
    </xdr:from>
    <xdr:to>
      <xdr:col>6</xdr:col>
      <xdr:colOff>501759</xdr:colOff>
      <xdr:row>4</xdr:row>
      <xdr:rowOff>142874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276225" y="925830"/>
          <a:ext cx="7559784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247650</xdr:colOff>
      <xdr:row>4</xdr:row>
      <xdr:rowOff>190499</xdr:rowOff>
    </xdr:from>
    <xdr:to>
      <xdr:col>6</xdr:col>
      <xdr:colOff>885826</xdr:colOff>
      <xdr:row>4</xdr:row>
      <xdr:rowOff>236218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800100" y="1019174"/>
          <a:ext cx="74199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47626</xdr:colOff>
      <xdr:row>38</xdr:row>
      <xdr:rowOff>152401</xdr:rowOff>
    </xdr:from>
    <xdr:to>
      <xdr:col>2</xdr:col>
      <xdr:colOff>161925</xdr:colOff>
      <xdr:row>41</xdr:row>
      <xdr:rowOff>136561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11296651"/>
          <a:ext cx="2057399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85724</xdr:colOff>
      <xdr:row>0</xdr:row>
      <xdr:rowOff>190499</xdr:rowOff>
    </xdr:from>
    <xdr:to>
      <xdr:col>7</xdr:col>
      <xdr:colOff>1200149</xdr:colOff>
      <xdr:row>8</xdr:row>
      <xdr:rowOff>187876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0ED6C96-FDDD-4CDE-9484-567DB64DD5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8505824" y="190499"/>
          <a:ext cx="1114425" cy="15975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381002</xdr:colOff>
      <xdr:row>4</xdr:row>
      <xdr:rowOff>49531</xdr:rowOff>
    </xdr:from>
    <xdr:to>
      <xdr:col>6</xdr:col>
      <xdr:colOff>306545</xdr:colOff>
      <xdr:row>4</xdr:row>
      <xdr:rowOff>95250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81002" y="697231"/>
          <a:ext cx="7059768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28575</xdr:colOff>
      <xdr:row>4</xdr:row>
      <xdr:rowOff>133350</xdr:rowOff>
    </xdr:from>
    <xdr:to>
      <xdr:col>6</xdr:col>
      <xdr:colOff>485775</xdr:colOff>
      <xdr:row>5</xdr:row>
      <xdr:rowOff>17144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428625" y="781050"/>
          <a:ext cx="7191375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238126</xdr:colOff>
      <xdr:row>37</xdr:row>
      <xdr:rowOff>91479</xdr:rowOff>
    </xdr:from>
    <xdr:to>
      <xdr:col>4</xdr:col>
      <xdr:colOff>1000125</xdr:colOff>
      <xdr:row>39</xdr:row>
      <xdr:rowOff>208008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6" y="10664229"/>
          <a:ext cx="2000249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1028700</xdr:colOff>
      <xdr:row>77</xdr:row>
      <xdr:rowOff>85725</xdr:rowOff>
    </xdr:from>
    <xdr:to>
      <xdr:col>4</xdr:col>
      <xdr:colOff>942975</xdr:colOff>
      <xdr:row>81</xdr:row>
      <xdr:rowOff>145104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208847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800100</xdr:colOff>
      <xdr:row>0</xdr:row>
      <xdr:rowOff>0</xdr:rowOff>
    </xdr:from>
    <xdr:to>
      <xdr:col>8</xdr:col>
      <xdr:colOff>9525</xdr:colOff>
      <xdr:row>9</xdr:row>
      <xdr:rowOff>57994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E44A4FF7-BEA6-4335-86AF-DDA1EE9069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7648575" y="0"/>
          <a:ext cx="1104900" cy="142006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228598</xdr:rowOff>
    </xdr:from>
    <xdr:to>
      <xdr:col>8</xdr:col>
      <xdr:colOff>723900</xdr:colOff>
      <xdr:row>32</xdr:row>
      <xdr:rowOff>342899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42</xdr:row>
      <xdr:rowOff>381000</xdr:rowOff>
    </xdr:from>
    <xdr:to>
      <xdr:col>8</xdr:col>
      <xdr:colOff>495301</xdr:colOff>
      <xdr:row>63</xdr:row>
      <xdr:rowOff>342901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104775</xdr:colOff>
      <xdr:row>5</xdr:row>
      <xdr:rowOff>1906</xdr:rowOff>
    </xdr:from>
    <xdr:to>
      <xdr:col>6</xdr:col>
      <xdr:colOff>647700</xdr:colOff>
      <xdr:row>5</xdr:row>
      <xdr:rowOff>47625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285750" y="81153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266699</xdr:colOff>
      <xdr:row>5</xdr:row>
      <xdr:rowOff>114300</xdr:rowOff>
    </xdr:from>
    <xdr:to>
      <xdr:col>6</xdr:col>
      <xdr:colOff>942974</xdr:colOff>
      <xdr:row>5</xdr:row>
      <xdr:rowOff>160020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447674" y="923925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6</xdr:col>
      <xdr:colOff>85725</xdr:colOff>
      <xdr:row>73</xdr:row>
      <xdr:rowOff>190500</xdr:rowOff>
    </xdr:from>
    <xdr:to>
      <xdr:col>8</xdr:col>
      <xdr:colOff>361950</xdr:colOff>
      <xdr:row>77</xdr:row>
      <xdr:rowOff>87954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2165032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409575</xdr:colOff>
      <xdr:row>34</xdr:row>
      <xdr:rowOff>161925</xdr:rowOff>
    </xdr:from>
    <xdr:to>
      <xdr:col>8</xdr:col>
      <xdr:colOff>428625</xdr:colOff>
      <xdr:row>37</xdr:row>
      <xdr:rowOff>116529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10563225"/>
          <a:ext cx="1914525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342899</xdr:colOff>
      <xdr:row>0</xdr:row>
      <xdr:rowOff>123825</xdr:rowOff>
    </xdr:from>
    <xdr:to>
      <xdr:col>8</xdr:col>
      <xdr:colOff>579321</xdr:colOff>
      <xdr:row>8</xdr:row>
      <xdr:rowOff>371475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D542ACE-DFE1-4497-86BC-7F7FC5E980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8334374" y="123825"/>
          <a:ext cx="1036522" cy="14859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57150</xdr:rowOff>
    </xdr:from>
    <xdr:to>
      <xdr:col>2</xdr:col>
      <xdr:colOff>2162175</xdr:colOff>
      <xdr:row>3</xdr:row>
      <xdr:rowOff>102869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" y="714375"/>
          <a:ext cx="648652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238124</xdr:colOff>
      <xdr:row>3</xdr:row>
      <xdr:rowOff>140969</xdr:rowOff>
    </xdr:from>
    <xdr:to>
      <xdr:col>2</xdr:col>
      <xdr:colOff>2247900</xdr:colOff>
      <xdr:row>3</xdr:row>
      <xdr:rowOff>186688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238124" y="798194"/>
          <a:ext cx="64008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2362201</xdr:colOff>
      <xdr:row>39</xdr:row>
      <xdr:rowOff>19051</xdr:rowOff>
    </xdr:from>
    <xdr:to>
      <xdr:col>2</xdr:col>
      <xdr:colOff>209551</xdr:colOff>
      <xdr:row>41</xdr:row>
      <xdr:rowOff>135580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1" y="9867901"/>
          <a:ext cx="1905000" cy="8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28766</xdr:colOff>
      <xdr:row>0</xdr:row>
      <xdr:rowOff>85725</xdr:rowOff>
    </xdr:from>
    <xdr:to>
      <xdr:col>4</xdr:col>
      <xdr:colOff>510706</xdr:colOff>
      <xdr:row>9</xdr:row>
      <xdr:rowOff>247652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F47F427-CAB8-4900-A078-FFB5F50A5B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7258241" y="85725"/>
          <a:ext cx="1282040" cy="18192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165100</xdr:colOff>
      <xdr:row>27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</xdr:col>
      <xdr:colOff>0</xdr:colOff>
      <xdr:row>5</xdr:row>
      <xdr:rowOff>152400</xdr:rowOff>
    </xdr:from>
    <xdr:to>
      <xdr:col>11</xdr:col>
      <xdr:colOff>561576</xdr:colOff>
      <xdr:row>6</xdr:row>
      <xdr:rowOff>7619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495300" y="12446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469898</xdr:colOff>
      <xdr:row>6</xdr:row>
      <xdr:rowOff>86994</xdr:rowOff>
    </xdr:from>
    <xdr:to>
      <xdr:col>12</xdr:col>
      <xdr:colOff>114299</xdr:colOff>
      <xdr:row>6</xdr:row>
      <xdr:rowOff>139700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965198" y="12299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165100</xdr:colOff>
      <xdr:row>28</xdr:row>
      <xdr:rowOff>25400</xdr:rowOff>
    </xdr:from>
    <xdr:to>
      <xdr:col>2</xdr:col>
      <xdr:colOff>558800</xdr:colOff>
      <xdr:row>34</xdr:row>
      <xdr:rowOff>49698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6870700"/>
          <a:ext cx="2501900" cy="1167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46</xdr:row>
      <xdr:rowOff>151719</xdr:rowOff>
    </xdr:from>
    <xdr:to>
      <xdr:col>11</xdr:col>
      <xdr:colOff>66276</xdr:colOff>
      <xdr:row>47</xdr:row>
      <xdr:rowOff>6938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47</xdr:row>
      <xdr:rowOff>60913</xdr:rowOff>
    </xdr:from>
    <xdr:to>
      <xdr:col>11</xdr:col>
      <xdr:colOff>203199</xdr:colOff>
      <xdr:row>47</xdr:row>
      <xdr:rowOff>113619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11</xdr:col>
      <xdr:colOff>215900</xdr:colOff>
      <xdr:row>73</xdr:row>
      <xdr:rowOff>88900</xdr:rowOff>
    </xdr:from>
    <xdr:to>
      <xdr:col>14</xdr:col>
      <xdr:colOff>228600</xdr:colOff>
      <xdr:row>79</xdr:row>
      <xdr:rowOff>49698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6446500"/>
          <a:ext cx="2413000" cy="1256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761999</xdr:colOff>
      <xdr:row>42</xdr:row>
      <xdr:rowOff>50800</xdr:rowOff>
    </xdr:from>
    <xdr:to>
      <xdr:col>13</xdr:col>
      <xdr:colOff>707959</xdr:colOff>
      <xdr:row>52</xdr:row>
      <xdr:rowOff>101600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0391C04-933F-4396-AB6A-D81A5FA536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0591799" y="9804400"/>
          <a:ext cx="1571560" cy="2209800"/>
        </a:xfrm>
        <a:prstGeom prst="rect">
          <a:avLst/>
        </a:prstGeom>
      </xdr:spPr>
    </xdr:pic>
    <xdr:clientData/>
  </xdr:twoCellAnchor>
  <xdr:twoCellAnchor editAs="oneCell">
    <xdr:from>
      <xdr:col>12</xdr:col>
      <xdr:colOff>393700</xdr:colOff>
      <xdr:row>0</xdr:row>
      <xdr:rowOff>114299</xdr:rowOff>
    </xdr:from>
    <xdr:to>
      <xdr:col>14</xdr:col>
      <xdr:colOff>215900</xdr:colOff>
      <xdr:row>10</xdr:row>
      <xdr:rowOff>45172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258BD866-A5DF-4BAA-A81A-F255FE4893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3" t="22469" r="26301" b="21605"/>
        <a:stretch/>
      </xdr:blipFill>
      <xdr:spPr>
        <a:xfrm>
          <a:off x="10883900" y="114299"/>
          <a:ext cx="1422400" cy="20390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IBUNALES%20%20DOCUMENTOS%202015%20AL%202024/DOCS%20TRIBUNAL%202024/INFORMES%20MENSUALES/MARZO/INFORME%20%20MENSUAL%20MARZO%20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"/>
      <sheetName val="CAUSAS DETERM."/>
      <sheetName val="TAXIS"/>
      <sheetName val="AUTOBUSES"/>
      <sheetName val="ACC X  EDADES"/>
      <sheetName val="ACC  X HORAS"/>
      <sheetName val="ESTADO DE EBRIEDAD"/>
      <sheetName val="DOCUMENTACION"/>
      <sheetName val="SERV. GRUAS  "/>
      <sheetName val="CRUCEROS MAY  INCIDENCIA"/>
      <sheetName val="CONSIG. M.P."/>
      <sheetName val="DETENIDOS"/>
      <sheetName val="SALIDAS DIF.  MULTA"/>
      <sheetName val="JUZGADOS"/>
      <sheetName val="JUZG COLEGIADO"/>
      <sheetName val="ÁREA MEDICA"/>
      <sheetName val="ingresos acumul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1">
          <cell r="C11" t="str">
            <v>DETENIDOS</v>
          </cell>
        </row>
        <row r="13">
          <cell r="C13" t="str">
            <v>PERITOS</v>
          </cell>
        </row>
        <row r="15">
          <cell r="C15" t="str">
            <v>OTRAS AUTORIDADES</v>
          </cell>
        </row>
        <row r="17">
          <cell r="C17" t="str">
            <v>ALCOHOLEMIA</v>
          </cell>
        </row>
      </sheetData>
      <sheetData sheetId="1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38" dataDxfId="136" headerRowBorderDxfId="137" tableBorderDxfId="135" totalsRowBorderDxfId="134">
  <tableColumns count="3">
    <tableColumn id="1" xr3:uid="{00000000-0010-0000-0000-000001000000}" name="CONCEPTO" dataDxfId="133"/>
    <tableColumn id="2" xr3:uid="{00000000-0010-0000-0000-000002000000}" name="JUL/23" dataDxfId="132"/>
    <tableColumn id="3" xr3:uid="{00000000-0010-0000-0000-000003000000}" name="JUL/24" dataDxfId="131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9:C38" totalsRowShown="0" headerRowDxfId="69" dataDxfId="67" headerRowBorderDxfId="68" tableBorderDxfId="66" headerRowCellStyle="Normal 2">
  <tableColumns count="2">
    <tableColumn id="1" xr3:uid="{00000000-0010-0000-0900-000001000000}" name="VEHICULO" dataDxfId="65" dataCellStyle="Normal 2"/>
    <tableColumn id="2" xr3:uid="{00000000-0010-0000-0900-000002000000}" name="CANTIDAD" dataDxfId="64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2:C14" totalsRowShown="0" dataDxfId="62" headerRowBorderDxfId="63" tableBorderDxfId="61">
  <tableColumns count="2">
    <tableColumn id="1" xr3:uid="{00000000-0010-0000-0A00-000001000000}" name="CONCEPTO" dataDxfId="60"/>
    <tableColumn id="2" xr3:uid="{00000000-0010-0000-0A00-000002000000}" name="Columna1" dataDxfId="59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3:D36" totalsRowShown="0" headerRowDxfId="58" dataDxfId="56" headerRowBorderDxfId="57" tableBorderDxfId="55" totalsRowBorderDxfId="54">
  <tableColumns count="2">
    <tableColumn id="1" xr3:uid="{00000000-0010-0000-0B00-000001000000}" name="CRUCERO" dataDxfId="53"/>
    <tableColumn id="2" xr3:uid="{00000000-0010-0000-0B00-000002000000}" name="No. INCIDENTES" dataDxfId="52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C000000}" name="Tabla1" displayName="Tabla1" ref="B12:D17" totalsRowShown="0" headerRowDxfId="51" dataDxfId="49" headerRowBorderDxfId="50" tableBorderDxfId="48">
  <tableColumns count="3">
    <tableColumn id="1" xr3:uid="{00000000-0010-0000-0C00-000001000000}" name="CONCEPTO" dataDxfId="47"/>
    <tableColumn id="2" xr3:uid="{00000000-0010-0000-0C00-000002000000}" name="JUL/23" dataDxfId="46"/>
    <tableColumn id="3" xr3:uid="{00000000-0010-0000-0C00-000003000000}" name="JUL/24" dataDxfId="45"/>
  </tableColumns>
  <tableStyleInfo name="TableStyleMedium1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a14" displayName="Tabla14" ref="A12:C17" totalsRowShown="0" headerRowDxfId="44" dataDxfId="42" headerRowBorderDxfId="43" tableBorderDxfId="41">
  <tableColumns count="3">
    <tableColumn id="1" xr3:uid="{00000000-0010-0000-0D00-000001000000}" name="CONCEPTO" dataDxfId="40"/>
    <tableColumn id="2" xr3:uid="{00000000-0010-0000-0D00-000002000000}" name="JUL/23" dataDxfId="39"/>
    <tableColumn id="3" xr3:uid="{00000000-0010-0000-0D00-000003000000}" name="JUL/24" dataDxfId="38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12:L17" totalsRowShown="0" headerRowDxfId="37" dataDxfId="35" headerRowBorderDxfId="36" tableBorderDxfId="34">
  <tableColumns count="10">
    <tableColumn id="1" xr3:uid="{00000000-0010-0000-0E00-000001000000}" name="Columna1" dataDxfId="33"/>
    <tableColumn id="2" xr3:uid="{00000000-0010-0000-0E00-000002000000}" name="CUMPLIDOS" dataDxfId="32"/>
    <tableColumn id="3" xr3:uid="{00000000-0010-0000-0E00-000003000000}" name="FALTA DE MERITOS" dataDxfId="31"/>
    <tableColumn id="4" xr3:uid="{00000000-0010-0000-0E00-000004000000}" name="AMONESTADOS" dataDxfId="30"/>
    <tableColumn id="5" xr3:uid="{00000000-0010-0000-0E00-000005000000}" name="TRABAJO COMUNITARIO" dataDxfId="29"/>
    <tableColumn id="6" xr3:uid="{00000000-0010-0000-0E00-000006000000}" name="PREES. MEDICA" dataDxfId="28"/>
    <tableColumn id="8" xr3:uid="{B38A6966-310B-4006-A0E3-15B7C52DC091}" name="A.A." dataDxfId="27"/>
    <tableColumn id="7" xr3:uid="{00000000-0010-0000-0E00-000007000000}" name="OTROS" dataDxfId="26"/>
    <tableColumn id="10" xr3:uid="{B440A762-8BAE-4C35-B0E6-9DC07C5546A2}" name="ORDEN DE APRENSIÓN" dataDxfId="25"/>
    <tableColumn id="9" xr3:uid="{00000000-0010-0000-0E00-000009000000}" name="TOTAL" dataDxfId="24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1:G15" totalsRowShown="0" headerRowDxfId="23" dataDxfId="22" tableBorderDxfId="21">
  <tableColumns count="6">
    <tableColumn id="1" xr3:uid="{00000000-0010-0000-0F00-000001000000}" name="Columna1" dataDxfId="20"/>
    <tableColumn id="2" xr3:uid="{00000000-0010-0000-0F00-000002000000}" name="ASUNTOS INTERNOS" dataDxfId="19"/>
    <tableColumn id="3" xr3:uid="{00000000-0010-0000-0F00-000003000000}" name="COLEGIADO" dataDxfId="18"/>
    <tableColumn id="4" xr3:uid="{00000000-0010-0000-0F00-000004000000}" name="JUZGADO III" dataDxfId="17"/>
    <tableColumn id="5" xr3:uid="{00000000-0010-0000-0F00-000005000000}" name="JUZGADO IV" dataDxfId="16"/>
    <tableColumn id="6" xr3:uid="{00000000-0010-0000-0F00-000006000000}" name="TOTAL" dataDxfId="15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8:G23" totalsRowShown="0" headerRowDxfId="14" dataDxfId="13" tableBorderDxfId="12">
  <tableColumns count="6">
    <tableColumn id="1" xr3:uid="{00000000-0010-0000-1000-000001000000}" name="Columna1" dataDxfId="11"/>
    <tableColumn id="2" xr3:uid="{00000000-0010-0000-1000-000002000000}" name="ASUNTOS INTERNOS" dataDxfId="10"/>
    <tableColumn id="3" xr3:uid="{00000000-0010-0000-1000-000003000000}" name="JUZGADO I" dataDxfId="9"/>
    <tableColumn id="4" xr3:uid="{00000000-0010-0000-1000-000004000000}" name="JUZGADO III" dataDxfId="8">
      <calculatedColumnFormula>E16+E17</calculatedColumnFormula>
    </tableColumn>
    <tableColumn id="5" xr3:uid="{00000000-0010-0000-1000-000005000000}" name="JUZGADO IV" dataDxfId="7"/>
    <tableColumn id="6" xr3:uid="{00000000-0010-0000-1000-000006000000}" name="TOTAL" dataDxfId="6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84FF08E-2117-4D40-96BA-87965DA3CCE5}" name="Tabla1311" displayName="Tabla1311" ref="C10:D18" totalsRowShown="0" headerRowDxfId="5" dataDxfId="4" headerRowBorderDxfId="2" tableBorderDxfId="3">
  <tableColumns count="2">
    <tableColumn id="1" xr3:uid="{7EF8A8AA-44A2-4F04-BB31-A12B99E8E35D}" name="Columna1" dataDxfId="1"/>
    <tableColumn id="2" xr3:uid="{B3020351-573B-49B2-80A7-895A44531634}" name="CERTIFICADOS" dataDxfId="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30" dataDxfId="128" headerRowBorderDxfId="129" tableBorderDxfId="127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26" dataCellStyle="Normal 2"/>
    <tableColumn id="2" xr3:uid="{00000000-0010-0000-0100-000002000000}" name="JUL/23" dataDxfId="125" dataCellStyle="Normal 2"/>
    <tableColumn id="3" xr3:uid="{00000000-0010-0000-0100-000003000000}" name="JUL/24" dataDxfId="124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23" dataDxfId="121" headerRowBorderDxfId="122" tableBorderDxfId="120">
  <tableColumns count="3">
    <tableColumn id="1" xr3:uid="{00000000-0010-0000-0200-000001000000}" name="CONCEPTO" dataDxfId="119" dataCellStyle="Normal 2"/>
    <tableColumn id="2" xr3:uid="{00000000-0010-0000-0200-000002000000}" name="JUL/23" dataDxfId="118" dataCellStyle="Normal 2"/>
    <tableColumn id="3" xr3:uid="{00000000-0010-0000-0200-000003000000}" name="JUL/24" dataDxfId="117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16" dataDxfId="114" headerRowBorderDxfId="115" tableBorderDxfId="113">
  <tableColumns count="3">
    <tableColumn id="1" xr3:uid="{00000000-0010-0000-0300-000001000000}" name="CONCEPTO" dataDxfId="112" dataCellStyle="Normal 2"/>
    <tableColumn id="2" xr3:uid="{00000000-0010-0000-0300-000002000000}" name="JUL/23" dataDxfId="111" dataCellStyle="Normal 2"/>
    <tableColumn id="3" xr3:uid="{00000000-0010-0000-0300-000003000000}" name="JUL/24" dataDxfId="110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109" dataDxfId="107" headerRowBorderDxfId="108" tableBorderDxfId="106" headerRowCellStyle="Normal 2">
  <tableColumns count="6">
    <tableColumn id="1" xr3:uid="{00000000-0010-0000-0400-000001000000}" name="EDAD" dataDxfId="105"/>
    <tableColumn id="2" xr3:uid="{00000000-0010-0000-0400-000002000000}" name="CHOQUES" dataDxfId="104"/>
    <tableColumn id="3" xr3:uid="{00000000-0010-0000-0400-000003000000}" name="ATROPELLOS" dataDxfId="103"/>
    <tableColumn id="4" xr3:uid="{00000000-0010-0000-0400-000004000000}" name="VOLCADURAS" dataDxfId="102"/>
    <tableColumn id="5" xr3:uid="{00000000-0010-0000-0400-000005000000}" name="CAIDA DE PERSONA" dataDxfId="101"/>
    <tableColumn id="6" xr3:uid="{00000000-0010-0000-0400-000006000000}" name="COMPUTO" dataDxfId="100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99" dataDxfId="97" headerRowBorderDxfId="98" tableBorderDxfId="96" headerRowCellStyle="Normal 2" dataCellStyle="Normal 2">
  <tableColumns count="6">
    <tableColumn id="1" xr3:uid="{00000000-0010-0000-0500-000001000000}" name="HORA" dataDxfId="95"/>
    <tableColumn id="2" xr3:uid="{00000000-0010-0000-0500-000002000000}" name="CHOQUES" dataDxfId="94" dataCellStyle="Normal 2"/>
    <tableColumn id="3" xr3:uid="{00000000-0010-0000-0500-000003000000}" name="ATROPELLOS" dataDxfId="93" dataCellStyle="Normal 2"/>
    <tableColumn id="4" xr3:uid="{00000000-0010-0000-0500-000004000000}" name="VOLCADURAS" dataDxfId="92" dataCellStyle="Normal 2"/>
    <tableColumn id="5" xr3:uid="{00000000-0010-0000-0500-000005000000}" name="CAIDA DE PERSONA" dataDxfId="91" dataCellStyle="Normal 2"/>
    <tableColumn id="6" xr3:uid="{00000000-0010-0000-0500-000006000000}" name="COMPUTO" dataDxfId="90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89" dataDxfId="87" headerRowBorderDxfId="88" tableBorderDxfId="86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85"/>
    <tableColumn id="2" xr3:uid="{00000000-0010-0000-0600-000002000000}" name="ESTADO  DE EBRIEDAD" dataDxfId="84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3:C61" totalsRowShown="0" headerRowDxfId="83" dataDxfId="81" headerRowBorderDxfId="82" tableBorderDxfId="80" totalsRowBorderDxfId="79" headerRowCellStyle="Normal 2" dataCellStyle="Normal 2">
  <sortState xmlns:xlrd2="http://schemas.microsoft.com/office/spreadsheetml/2017/richdata2" ref="B44:C61">
    <sortCondition ref="B44:B61"/>
  </sortState>
  <tableColumns count="2">
    <tableColumn id="1" xr3:uid="{00000000-0010-0000-0700-000001000000}" name="EDAD" dataDxfId="78"/>
    <tableColumn id="2" xr3:uid="{00000000-0010-0000-0700-000002000000}" name="ESTADO  DE EBRIEDAD" dataDxfId="77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6:C68" totalsRowShown="0" headerRowDxfId="76" dataDxfId="74" headerRowBorderDxfId="75" tableBorderDxfId="73" totalsRowBorderDxfId="72" headerRowCellStyle="Normal 2">
  <autoFilter ref="B66:C68" xr:uid="{00000000-0009-0000-0100-000016000000}"/>
  <tableColumns count="2">
    <tableColumn id="1" xr3:uid="{00000000-0010-0000-0800-000001000000}" name="GENERO " dataDxfId="71" dataCellStyle="Normal 2"/>
    <tableColumn id="2" xr3:uid="{00000000-0010-0000-0800-000002000000}" name="E.E." dataDxfId="70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showGridLines="0" view="pageLayout" zoomScale="75" zoomScaleNormal="75" zoomScaleSheetLayoutView="75" zoomScalePageLayoutView="75" workbookViewId="0">
      <selection activeCell="B26" sqref="B26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>
      <c r="B1" s="2"/>
      <c r="C1" s="2"/>
      <c r="D1" s="2"/>
    </row>
    <row r="2" spans="2:8">
      <c r="B2" s="332" t="s">
        <v>169</v>
      </c>
      <c r="C2" s="332"/>
      <c r="D2" s="332"/>
      <c r="E2" s="332"/>
      <c r="F2" s="332"/>
      <c r="G2" s="332"/>
      <c r="H2" s="332"/>
    </row>
    <row r="3" spans="2:8">
      <c r="B3" s="332"/>
      <c r="C3" s="332"/>
      <c r="D3" s="332"/>
      <c r="E3" s="332"/>
      <c r="F3" s="332"/>
      <c r="G3" s="332"/>
      <c r="H3" s="332"/>
    </row>
    <row r="4" spans="2:8" ht="50.25" customHeight="1">
      <c r="B4" s="332"/>
      <c r="C4" s="332"/>
      <c r="D4" s="332"/>
      <c r="E4" s="332"/>
      <c r="F4" s="332"/>
      <c r="G4" s="332"/>
      <c r="H4" s="332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75"/>
    </row>
    <row r="10" spans="2:8" ht="21" customHeight="1">
      <c r="B10" s="228" t="s">
        <v>0</v>
      </c>
      <c r="C10" s="229" t="s">
        <v>164</v>
      </c>
      <c r="D10" s="230" t="s">
        <v>171</v>
      </c>
    </row>
    <row r="11" spans="2:8" ht="30.95" customHeight="1">
      <c r="B11" s="226" t="s">
        <v>1</v>
      </c>
      <c r="C11" s="197">
        <v>288</v>
      </c>
      <c r="D11" s="183">
        <v>268</v>
      </c>
    </row>
    <row r="12" spans="2:8" ht="30.95" customHeight="1">
      <c r="B12" s="226" t="s">
        <v>2</v>
      </c>
      <c r="C12" s="197">
        <v>12</v>
      </c>
      <c r="D12" s="183">
        <v>7</v>
      </c>
    </row>
    <row r="13" spans="2:8" ht="30.95" customHeight="1">
      <c r="B13" s="226" t="s">
        <v>3</v>
      </c>
      <c r="C13" s="197">
        <v>9</v>
      </c>
      <c r="D13" s="183">
        <v>7</v>
      </c>
    </row>
    <row r="14" spans="2:8" ht="30.95" customHeight="1">
      <c r="B14" s="226" t="s">
        <v>4</v>
      </c>
      <c r="C14" s="197">
        <v>1</v>
      </c>
      <c r="D14" s="183">
        <v>0</v>
      </c>
    </row>
    <row r="15" spans="2:8" ht="12.75" customHeight="1">
      <c r="B15" s="226"/>
      <c r="C15" s="197"/>
      <c r="D15" s="183"/>
    </row>
    <row r="16" spans="2:8" ht="30.95" customHeight="1">
      <c r="B16" s="308" t="s">
        <v>5</v>
      </c>
      <c r="C16" s="309">
        <f>C11+C12+C13+C14</f>
        <v>310</v>
      </c>
      <c r="D16" s="309">
        <f>D11+D12+D13+D14</f>
        <v>282</v>
      </c>
    </row>
    <row r="17" spans="2:5" ht="12.75" customHeight="1">
      <c r="B17" s="226"/>
      <c r="C17" s="197"/>
      <c r="D17" s="183"/>
    </row>
    <row r="18" spans="2:5" ht="30.95" customHeight="1">
      <c r="B18" s="226" t="s">
        <v>6</v>
      </c>
      <c r="C18" s="197">
        <v>198</v>
      </c>
      <c r="D18" s="183">
        <v>148</v>
      </c>
    </row>
    <row r="19" spans="2:5" ht="30.95" customHeight="1">
      <c r="B19" s="227" t="s">
        <v>7</v>
      </c>
      <c r="C19" s="198">
        <v>2</v>
      </c>
      <c r="D19" s="184">
        <v>0</v>
      </c>
    </row>
    <row r="20" spans="2:5" ht="9" customHeight="1">
      <c r="E20" s="74"/>
    </row>
    <row r="21" spans="2:5">
      <c r="E21" s="74"/>
    </row>
    <row r="22" spans="2:5">
      <c r="E22" s="74"/>
    </row>
    <row r="23" spans="2:5">
      <c r="E23" s="74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4:D36"/>
  <sheetViews>
    <sheetView showGridLines="0" view="pageLayout" topLeftCell="A29" zoomScaleNormal="100" workbookViewId="0">
      <selection activeCell="B26" sqref="B26"/>
    </sheetView>
  </sheetViews>
  <sheetFormatPr baseColWidth="10" defaultRowHeight="12.75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>
      <c r="C4" s="361" t="s">
        <v>196</v>
      </c>
      <c r="D4" s="361"/>
    </row>
    <row r="5" spans="3:4" ht="12.75" customHeight="1">
      <c r="C5" s="361"/>
      <c r="D5" s="361"/>
    </row>
    <row r="6" spans="3:4" ht="24.75" customHeight="1">
      <c r="C6" s="361"/>
      <c r="D6" s="361"/>
    </row>
    <row r="7" spans="3:4" hidden="1"/>
    <row r="10" spans="3:4" ht="31.5" customHeight="1"/>
    <row r="11" spans="3:4" ht="13.5" thickBot="1"/>
    <row r="12" spans="3:4" ht="24" thickBot="1">
      <c r="C12" s="359" t="s">
        <v>177</v>
      </c>
      <c r="D12" s="360"/>
    </row>
    <row r="13" spans="3:4" ht="15">
      <c r="C13" s="287" t="s">
        <v>106</v>
      </c>
      <c r="D13" s="288" t="s">
        <v>107</v>
      </c>
    </row>
    <row r="14" spans="3:4" ht="15.75">
      <c r="C14" s="289" t="s">
        <v>125</v>
      </c>
      <c r="D14" s="290"/>
    </row>
    <row r="15" spans="3:4" ht="18.75">
      <c r="C15" s="291" t="s">
        <v>184</v>
      </c>
      <c r="D15" s="397">
        <v>5</v>
      </c>
    </row>
    <row r="16" spans="3:4" ht="18.75">
      <c r="C16" s="293" t="s">
        <v>185</v>
      </c>
      <c r="D16" s="398">
        <v>3</v>
      </c>
    </row>
    <row r="17" spans="3:4" ht="18.75">
      <c r="C17" s="293" t="s">
        <v>186</v>
      </c>
      <c r="D17" s="398">
        <v>3</v>
      </c>
    </row>
    <row r="18" spans="3:4" ht="18.75">
      <c r="C18" s="293" t="s">
        <v>183</v>
      </c>
      <c r="D18" s="398">
        <v>2</v>
      </c>
    </row>
    <row r="19" spans="3:4" ht="18.75">
      <c r="C19" s="293" t="s">
        <v>187</v>
      </c>
      <c r="D19" s="398">
        <v>2</v>
      </c>
    </row>
    <row r="20" spans="3:4" ht="6" customHeight="1">
      <c r="C20" s="293"/>
      <c r="D20" s="398"/>
    </row>
    <row r="21" spans="3:4" ht="18.75">
      <c r="C21" s="294" t="s">
        <v>157</v>
      </c>
      <c r="D21" s="398"/>
    </row>
    <row r="22" spans="3:4" ht="18.75">
      <c r="C22" s="293" t="s">
        <v>188</v>
      </c>
      <c r="D22" s="398">
        <v>2</v>
      </c>
    </row>
    <row r="23" spans="3:4" ht="5.25" customHeight="1">
      <c r="C23" s="319"/>
      <c r="D23" s="398"/>
    </row>
    <row r="24" spans="3:4" ht="9" customHeight="1">
      <c r="C24" s="293"/>
      <c r="D24" s="398"/>
    </row>
    <row r="25" spans="3:4" ht="18.75">
      <c r="C25" s="294" t="s">
        <v>158</v>
      </c>
      <c r="D25" s="398"/>
    </row>
    <row r="26" spans="3:4" ht="18.75">
      <c r="C26" s="319"/>
      <c r="D26" s="398"/>
    </row>
    <row r="27" spans="3:4" ht="18.75">
      <c r="C27" s="293" t="s">
        <v>189</v>
      </c>
      <c r="D27" s="398">
        <v>4</v>
      </c>
    </row>
    <row r="28" spans="3:4" ht="18.75">
      <c r="C28" s="293" t="s">
        <v>190</v>
      </c>
      <c r="D28" s="398">
        <v>3</v>
      </c>
    </row>
    <row r="29" spans="3:4" ht="18.75">
      <c r="C29" s="293" t="s">
        <v>191</v>
      </c>
      <c r="D29" s="398">
        <v>3</v>
      </c>
    </row>
    <row r="30" spans="3:4" ht="18.75">
      <c r="C30" s="293" t="s">
        <v>192</v>
      </c>
      <c r="D30" s="398">
        <v>2</v>
      </c>
    </row>
    <row r="31" spans="3:4" ht="18.75">
      <c r="C31" s="293" t="s">
        <v>193</v>
      </c>
      <c r="D31" s="398">
        <v>2</v>
      </c>
    </row>
    <row r="32" spans="3:4" ht="18.75">
      <c r="C32" s="293" t="s">
        <v>194</v>
      </c>
      <c r="D32" s="398">
        <v>11</v>
      </c>
    </row>
    <row r="33" spans="3:4" ht="15">
      <c r="C33" s="293"/>
      <c r="D33" s="290"/>
    </row>
    <row r="34" spans="3:4" ht="15">
      <c r="C34" s="293"/>
      <c r="D34" s="290"/>
    </row>
    <row r="35" spans="3:4" ht="15">
      <c r="C35" s="293"/>
      <c r="D35" s="290"/>
    </row>
    <row r="36" spans="3:4" ht="15">
      <c r="C36" s="293"/>
      <c r="D36" s="292"/>
    </row>
  </sheetData>
  <mergeCells count="2">
    <mergeCell ref="C12:D12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8:P40"/>
  <sheetViews>
    <sheetView showGridLines="0" view="pageLayout" topLeftCell="A7" zoomScale="75" zoomScaleNormal="100" zoomScaleSheetLayoutView="75" zoomScalePageLayoutView="75" workbookViewId="0">
      <selection activeCell="B26" sqref="B26"/>
    </sheetView>
  </sheetViews>
  <sheetFormatPr baseColWidth="10" defaultRowHeight="15"/>
  <cols>
    <col min="1" max="1" width="5.85546875" style="10" customWidth="1"/>
    <col min="2" max="2" width="29.7109375" style="10" customWidth="1"/>
    <col min="3" max="3" width="11.28515625" style="10" customWidth="1"/>
    <col min="4" max="4" width="10.710937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8" spans="2:16">
      <c r="B8" s="362" t="s">
        <v>178</v>
      </c>
      <c r="C8" s="362"/>
      <c r="D8" s="362"/>
      <c r="E8" s="362"/>
      <c r="F8" s="362"/>
      <c r="G8" s="362"/>
      <c r="H8" s="362"/>
      <c r="I8" s="362"/>
      <c r="J8" s="362"/>
      <c r="K8" s="362"/>
    </row>
    <row r="9" spans="2:16" ht="30" customHeight="1">
      <c r="B9" s="362"/>
      <c r="C9" s="362"/>
      <c r="D9" s="362"/>
      <c r="E9" s="362"/>
      <c r="F9" s="362"/>
      <c r="G9" s="362"/>
      <c r="H9" s="362"/>
      <c r="I9" s="362"/>
      <c r="J9" s="362"/>
      <c r="K9" s="362"/>
      <c r="L9" s="77"/>
      <c r="M9" s="77"/>
      <c r="N9" s="77"/>
      <c r="O9" s="77"/>
      <c r="P9" s="77"/>
    </row>
    <row r="11" spans="2:16">
      <c r="B11" s="11" t="s">
        <v>8</v>
      </c>
      <c r="C11" s="12"/>
      <c r="D11" s="12"/>
    </row>
    <row r="12" spans="2:16" ht="36" customHeight="1">
      <c r="B12" s="173" t="s">
        <v>0</v>
      </c>
      <c r="C12" s="229" t="s">
        <v>164</v>
      </c>
      <c r="D12" s="230" t="s">
        <v>171</v>
      </c>
    </row>
    <row r="13" spans="2:16" ht="30.95" customHeight="1">
      <c r="B13" s="174" t="s">
        <v>18</v>
      </c>
      <c r="C13" s="137">
        <v>29</v>
      </c>
      <c r="D13" s="137">
        <v>24</v>
      </c>
    </row>
    <row r="14" spans="2:16" ht="30.95" customHeight="1">
      <c r="B14" s="174" t="s">
        <v>19</v>
      </c>
      <c r="C14" s="137">
        <v>35</v>
      </c>
      <c r="D14" s="137">
        <v>28</v>
      </c>
    </row>
    <row r="15" spans="2:16" ht="66.75" customHeight="1">
      <c r="B15" s="175" t="s">
        <v>20</v>
      </c>
      <c r="C15" s="137">
        <v>25</v>
      </c>
      <c r="D15" s="137">
        <v>32</v>
      </c>
    </row>
    <row r="16" spans="2:16" ht="12.75" customHeight="1">
      <c r="B16" s="176"/>
      <c r="C16" s="139"/>
      <c r="D16" s="139"/>
    </row>
    <row r="17" spans="2:4" ht="30.95" customHeight="1">
      <c r="B17" s="177" t="s">
        <v>5</v>
      </c>
      <c r="C17" s="172">
        <f>SUM(C13:C16)</f>
        <v>89</v>
      </c>
      <c r="D17" s="137">
        <f>D13+D14+D15</f>
        <v>84</v>
      </c>
    </row>
    <row r="18" spans="2:4" ht="30.95" customHeight="1">
      <c r="B18" s="14"/>
      <c r="C18" s="15"/>
      <c r="D18" s="15"/>
    </row>
    <row r="19" spans="2:4" ht="30.95" customHeight="1">
      <c r="B19" s="14"/>
      <c r="C19" s="15"/>
      <c r="D19" s="15"/>
    </row>
    <row r="20" spans="2:4" ht="30.95" customHeight="1">
      <c r="B20" s="14"/>
      <c r="C20" s="15"/>
      <c r="D20" s="15"/>
    </row>
    <row r="21" spans="2:4" ht="30.95" customHeight="1">
      <c r="B21" s="14"/>
      <c r="C21" s="15"/>
      <c r="D21" s="15"/>
    </row>
    <row r="22" spans="2:4" ht="30.95" customHeight="1">
      <c r="B22" s="14"/>
      <c r="C22" s="15"/>
      <c r="D22" s="15"/>
    </row>
    <row r="23" spans="2:4" ht="30.95" customHeight="1">
      <c r="B23" s="14"/>
      <c r="C23" s="15"/>
      <c r="D23" s="15"/>
    </row>
    <row r="24" spans="2:4" ht="30.95" customHeight="1">
      <c r="B24" s="14"/>
      <c r="C24" s="15"/>
      <c r="D24" s="15"/>
    </row>
    <row r="25" spans="2:4" ht="30.95" customHeight="1">
      <c r="B25" s="14"/>
      <c r="C25" s="15"/>
      <c r="D25" s="15"/>
    </row>
    <row r="26" spans="2:4" ht="30.95" customHeight="1">
      <c r="B26" s="14"/>
      <c r="C26" s="15"/>
      <c r="D26" s="15"/>
    </row>
    <row r="27" spans="2:4" ht="30.95" customHeight="1">
      <c r="B27" s="14"/>
      <c r="C27" s="15"/>
      <c r="D27" s="15"/>
    </row>
    <row r="28" spans="2:4" ht="30.95" customHeight="1">
      <c r="B28" s="14"/>
      <c r="C28" s="15"/>
      <c r="D28" s="15"/>
    </row>
    <row r="29" spans="2:4" ht="30.95" customHeight="1">
      <c r="B29" s="14"/>
      <c r="C29" s="15"/>
      <c r="D29" s="15"/>
    </row>
    <row r="30" spans="2:4" ht="30.95" customHeight="1">
      <c r="B30" s="14"/>
      <c r="C30" s="15"/>
      <c r="D30" s="15"/>
    </row>
    <row r="40" spans="2:2">
      <c r="B40" s="13"/>
    </row>
  </sheetData>
  <mergeCells count="1">
    <mergeCell ref="B8:K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O30"/>
  <sheetViews>
    <sheetView showGridLines="0" view="pageLayout" topLeftCell="A19" zoomScale="75" zoomScaleNormal="100" zoomScaleSheetLayoutView="75" zoomScalePageLayoutView="75" workbookViewId="0">
      <selection activeCell="B26" sqref="B26"/>
    </sheetView>
  </sheetViews>
  <sheetFormatPr baseColWidth="10" defaultRowHeight="15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6" spans="1:15">
      <c r="A6" s="362" t="s">
        <v>179</v>
      </c>
      <c r="B6" s="362"/>
      <c r="C6" s="362"/>
      <c r="D6" s="362"/>
      <c r="E6" s="362"/>
      <c r="F6" s="362"/>
      <c r="G6" s="362"/>
      <c r="H6" s="362"/>
      <c r="I6" s="362"/>
      <c r="J6" s="362"/>
    </row>
    <row r="7" spans="1:15">
      <c r="A7" s="362"/>
      <c r="B7" s="362"/>
      <c r="C7" s="362"/>
      <c r="D7" s="362"/>
      <c r="E7" s="362"/>
      <c r="F7" s="362"/>
      <c r="G7" s="362"/>
      <c r="H7" s="362"/>
      <c r="I7" s="362"/>
      <c r="J7" s="362"/>
    </row>
    <row r="8" spans="1:15">
      <c r="A8" s="362"/>
      <c r="B8" s="362"/>
      <c r="C8" s="362"/>
      <c r="D8" s="362"/>
      <c r="E8" s="362"/>
      <c r="F8" s="362"/>
      <c r="G8" s="362"/>
      <c r="H8" s="362"/>
      <c r="I8" s="362"/>
      <c r="J8" s="362"/>
    </row>
    <row r="9" spans="1:15" ht="30" customHeight="1">
      <c r="A9" s="362"/>
      <c r="B9" s="362"/>
      <c r="C9" s="362"/>
      <c r="D9" s="362"/>
      <c r="E9" s="362"/>
      <c r="F9" s="362"/>
      <c r="G9" s="362"/>
      <c r="H9" s="362"/>
      <c r="I9" s="362"/>
      <c r="J9" s="362"/>
      <c r="K9" s="262"/>
      <c r="L9" s="262"/>
      <c r="M9" s="262"/>
      <c r="N9" s="262"/>
      <c r="O9" s="78"/>
    </row>
    <row r="11" spans="1:15">
      <c r="A11" s="11" t="s">
        <v>8</v>
      </c>
      <c r="B11" s="12"/>
      <c r="C11" s="12"/>
    </row>
    <row r="12" spans="1:15" ht="36" customHeight="1">
      <c r="A12" s="140" t="s">
        <v>0</v>
      </c>
      <c r="B12" s="229" t="s">
        <v>164</v>
      </c>
      <c r="C12" s="230" t="s">
        <v>171</v>
      </c>
    </row>
    <row r="13" spans="1:15" ht="30.95" customHeight="1">
      <c r="A13" s="141" t="s">
        <v>21</v>
      </c>
      <c r="B13" s="307">
        <v>775</v>
      </c>
      <c r="C13" s="144">
        <v>445</v>
      </c>
    </row>
    <row r="14" spans="1:15" ht="30.95" customHeight="1">
      <c r="A14" s="142" t="s">
        <v>22</v>
      </c>
      <c r="B14" s="307">
        <v>392</v>
      </c>
      <c r="C14" s="144">
        <v>406</v>
      </c>
    </row>
    <row r="15" spans="1:15" ht="23.25" customHeight="1">
      <c r="A15" s="142" t="s">
        <v>159</v>
      </c>
      <c r="B15" s="145"/>
      <c r="C15" s="144"/>
    </row>
    <row r="16" spans="1:15" ht="9" customHeight="1">
      <c r="A16" s="138"/>
      <c r="B16" s="146"/>
      <c r="C16" s="147"/>
    </row>
    <row r="17" spans="1:3" ht="30.95" customHeight="1">
      <c r="A17" s="143" t="s">
        <v>5</v>
      </c>
      <c r="B17" s="315">
        <f>B13+B14+B15</f>
        <v>1167</v>
      </c>
      <c r="C17" s="315">
        <f>C13+C14+C15</f>
        <v>851</v>
      </c>
    </row>
    <row r="18" spans="1:3" ht="30.95" customHeight="1">
      <c r="A18" s="14"/>
      <c r="B18" s="15"/>
      <c r="C18" s="15"/>
    </row>
    <row r="19" spans="1:3" ht="30.95" customHeight="1">
      <c r="A19" s="14"/>
      <c r="B19" s="15"/>
      <c r="C19" s="15"/>
    </row>
    <row r="20" spans="1:3" ht="30.95" customHeight="1"/>
    <row r="21" spans="1:3" ht="30.95" customHeight="1" thickBot="1"/>
    <row r="22" spans="1:3" ht="30.95" customHeight="1" thickBot="1">
      <c r="A22" s="149" t="s">
        <v>132</v>
      </c>
      <c r="B22" s="150" t="s">
        <v>129</v>
      </c>
      <c r="C22" s="148" t="s">
        <v>130</v>
      </c>
    </row>
    <row r="23" spans="1:3" ht="30.95" customHeight="1" thickBot="1">
      <c r="A23" s="149" t="s">
        <v>131</v>
      </c>
      <c r="B23" s="150">
        <v>746</v>
      </c>
      <c r="C23" s="148">
        <v>105</v>
      </c>
    </row>
    <row r="24" spans="1:3" ht="30.95" customHeight="1" thickBot="1">
      <c r="A24" s="149" t="s">
        <v>5</v>
      </c>
      <c r="B24" s="363">
        <f>B23+C23</f>
        <v>851</v>
      </c>
      <c r="C24" s="364"/>
    </row>
    <row r="25" spans="1:3" ht="30.95" customHeight="1">
      <c r="A25" s="14"/>
      <c r="B25" s="15"/>
      <c r="C25" s="15"/>
    </row>
    <row r="26" spans="1:3" ht="30.95" customHeight="1">
      <c r="A26" s="14"/>
      <c r="B26" s="15"/>
      <c r="C26" s="15"/>
    </row>
    <row r="27" spans="1:3" ht="30.95" customHeight="1">
      <c r="A27" s="14"/>
      <c r="B27" s="15"/>
      <c r="C27" s="15"/>
    </row>
    <row r="28" spans="1:3" ht="4.5" customHeight="1">
      <c r="A28" s="14"/>
      <c r="B28" s="15"/>
      <c r="C28" s="15"/>
    </row>
    <row r="29" spans="1:3" ht="30.95" customHeight="1">
      <c r="A29" s="14"/>
      <c r="B29" s="15"/>
      <c r="C29" s="15"/>
    </row>
    <row r="30" spans="1:3" ht="30.95" customHeight="1">
      <c r="A30" s="14"/>
      <c r="B30" s="15"/>
      <c r="C30" s="15"/>
    </row>
  </sheetData>
  <mergeCells count="2">
    <mergeCell ref="A6:J9"/>
    <mergeCell ref="B24:C24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2:N41"/>
  <sheetViews>
    <sheetView showGridLines="0" view="pageLayout" topLeftCell="A22" zoomScaleNormal="100" workbookViewId="0">
      <selection activeCell="B26" sqref="B26"/>
    </sheetView>
  </sheetViews>
  <sheetFormatPr baseColWidth="10" defaultRowHeight="12.75"/>
  <cols>
    <col min="1" max="2" width="5.140625" customWidth="1"/>
    <col min="3" max="3" width="18.28515625" customWidth="1"/>
    <col min="4" max="4" width="14.85546875" customWidth="1"/>
    <col min="5" max="5" width="16" customWidth="1"/>
    <col min="6" max="6" width="17.85546875" customWidth="1"/>
    <col min="7" max="7" width="16.28515625" customWidth="1"/>
    <col min="8" max="11" width="13.7109375" customWidth="1"/>
    <col min="12" max="12" width="15.42578125" customWidth="1"/>
  </cols>
  <sheetData>
    <row r="2" spans="3:14">
      <c r="C2" s="362" t="s">
        <v>180</v>
      </c>
      <c r="D2" s="362"/>
      <c r="E2" s="362"/>
      <c r="F2" s="362"/>
      <c r="G2" s="362"/>
      <c r="H2" s="362"/>
      <c r="I2" s="362"/>
      <c r="J2" s="362"/>
      <c r="K2" s="362"/>
      <c r="L2" s="362"/>
    </row>
    <row r="3" spans="3:14">
      <c r="C3" s="362"/>
      <c r="D3" s="362"/>
      <c r="E3" s="362"/>
      <c r="F3" s="362"/>
      <c r="G3" s="362"/>
      <c r="H3" s="362"/>
      <c r="I3" s="362"/>
      <c r="J3" s="362"/>
      <c r="K3" s="362"/>
      <c r="L3" s="362"/>
    </row>
    <row r="4" spans="3:14" ht="12.75" customHeight="1">
      <c r="C4" s="362"/>
      <c r="D4" s="362"/>
      <c r="E4" s="362"/>
      <c r="F4" s="362"/>
      <c r="G4" s="362"/>
      <c r="H4" s="362"/>
      <c r="I4" s="362"/>
      <c r="J4" s="362"/>
      <c r="K4" s="362"/>
      <c r="L4" s="362"/>
    </row>
    <row r="5" spans="3:14" ht="12.75" customHeight="1">
      <c r="D5" s="263"/>
      <c r="E5" s="263"/>
      <c r="F5" s="263"/>
      <c r="G5" s="263"/>
      <c r="H5" s="263"/>
      <c r="I5" s="263"/>
      <c r="J5" s="263"/>
      <c r="K5" s="263"/>
      <c r="L5" s="263"/>
    </row>
    <row r="6" spans="3:14" ht="12.75" customHeight="1">
      <c r="D6" s="263"/>
      <c r="E6" s="263"/>
      <c r="F6" s="263"/>
      <c r="G6" s="263"/>
      <c r="H6" s="263"/>
      <c r="I6" s="263"/>
      <c r="J6" s="263"/>
      <c r="K6" s="263"/>
      <c r="L6" s="263"/>
    </row>
    <row r="9" spans="3:14" ht="15"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3:14" ht="15"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3:14" s="81" customFormat="1" ht="12" customHeight="1" thickBot="1">
      <c r="M11" s="179"/>
      <c r="N11" s="179"/>
    </row>
    <row r="12" spans="3:14" ht="30.75" thickBot="1">
      <c r="C12" s="323" t="s">
        <v>31</v>
      </c>
      <c r="D12" s="325" t="s">
        <v>133</v>
      </c>
      <c r="E12" s="326" t="s">
        <v>166</v>
      </c>
      <c r="F12" s="325" t="s">
        <v>134</v>
      </c>
      <c r="G12" s="327" t="s">
        <v>167</v>
      </c>
      <c r="H12" s="326" t="s">
        <v>168</v>
      </c>
      <c r="I12" s="327" t="s">
        <v>135</v>
      </c>
      <c r="J12" s="326" t="s">
        <v>154</v>
      </c>
      <c r="K12" s="326" t="s">
        <v>195</v>
      </c>
      <c r="L12" s="303" t="s">
        <v>5</v>
      </c>
      <c r="M12" s="89"/>
      <c r="N12" s="89"/>
    </row>
    <row r="13" spans="3:14" ht="22.5" customHeight="1" thickBot="1">
      <c r="C13" s="328" t="s">
        <v>136</v>
      </c>
      <c r="D13" s="302">
        <v>263</v>
      </c>
      <c r="E13" s="302">
        <v>48</v>
      </c>
      <c r="F13" s="302">
        <v>1</v>
      </c>
      <c r="G13" s="302">
        <v>26</v>
      </c>
      <c r="H13" s="302">
        <v>7</v>
      </c>
      <c r="I13" s="302">
        <v>1</v>
      </c>
      <c r="J13" s="302">
        <v>3</v>
      </c>
      <c r="K13" s="302">
        <v>1</v>
      </c>
      <c r="L13" s="330">
        <f>SUM(D13:K13)</f>
        <v>350</v>
      </c>
      <c r="M13" s="89"/>
      <c r="N13" s="89"/>
    </row>
    <row r="14" spans="3:14" ht="9" customHeight="1" thickBot="1">
      <c r="C14" s="329"/>
      <c r="D14" s="180"/>
      <c r="E14" s="180"/>
      <c r="F14" s="180"/>
      <c r="G14" s="180"/>
      <c r="H14" s="180"/>
      <c r="I14" s="180"/>
      <c r="J14" s="180"/>
      <c r="K14" s="180"/>
      <c r="L14" s="331"/>
      <c r="M14" s="89"/>
      <c r="N14" s="89"/>
    </row>
    <row r="15" spans="3:14" ht="24" customHeight="1" thickBot="1">
      <c r="C15" s="329" t="s">
        <v>137</v>
      </c>
      <c r="D15" s="180">
        <v>18</v>
      </c>
      <c r="E15" s="180">
        <v>4</v>
      </c>
      <c r="F15" s="180"/>
      <c r="G15" s="180"/>
      <c r="H15" s="180">
        <v>3</v>
      </c>
      <c r="I15" s="180"/>
      <c r="J15" s="180"/>
      <c r="K15" s="180"/>
      <c r="L15" s="331">
        <f>SUM(D15:K15)</f>
        <v>25</v>
      </c>
      <c r="M15" s="89"/>
      <c r="N15" s="89"/>
    </row>
    <row r="16" spans="3:14" ht="6.75" customHeight="1" thickBot="1">
      <c r="C16" s="305"/>
      <c r="D16" s="304"/>
      <c r="E16" s="180"/>
      <c r="F16" s="180"/>
      <c r="G16" s="180"/>
      <c r="H16" s="180"/>
      <c r="I16" s="181"/>
      <c r="J16" s="181"/>
      <c r="K16" s="324"/>
      <c r="L16" s="316"/>
      <c r="M16" s="89"/>
      <c r="N16" s="89"/>
    </row>
    <row r="17" spans="3:14" ht="16.5" thickBot="1">
      <c r="C17" s="301"/>
      <c r="D17" s="318">
        <f>SUM(D13:D16)</f>
        <v>281</v>
      </c>
      <c r="E17" s="318">
        <f t="shared" ref="E17:K17" si="0">SUM(E13:E16)</f>
        <v>52</v>
      </c>
      <c r="F17" s="318">
        <f t="shared" si="0"/>
        <v>1</v>
      </c>
      <c r="G17" s="318">
        <f t="shared" si="0"/>
        <v>26</v>
      </c>
      <c r="H17" s="318">
        <f t="shared" si="0"/>
        <v>10</v>
      </c>
      <c r="I17" s="318">
        <f t="shared" si="0"/>
        <v>1</v>
      </c>
      <c r="J17" s="318">
        <f t="shared" si="0"/>
        <v>3</v>
      </c>
      <c r="K17" s="318">
        <f t="shared" si="0"/>
        <v>1</v>
      </c>
      <c r="L17" s="317">
        <f>SUM(D17:K17)</f>
        <v>375</v>
      </c>
      <c r="M17" s="89"/>
      <c r="N17" s="89"/>
    </row>
    <row r="18" spans="3:14" ht="15"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</row>
    <row r="19" spans="3:14" ht="15"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</row>
    <row r="20" spans="3:14" ht="15"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</row>
    <row r="21" spans="3:14" ht="15"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</row>
    <row r="22" spans="3:14" ht="15"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</row>
    <row r="23" spans="3:14" ht="15"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</row>
    <row r="24" spans="3:14" ht="15"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</row>
    <row r="25" spans="3:14" ht="15">
      <c r="M25" s="89"/>
      <c r="N25" s="89"/>
    </row>
    <row r="26" spans="3:14" ht="15">
      <c r="M26" s="89"/>
      <c r="N26" s="89"/>
    </row>
    <row r="41" spans="3:3" ht="15">
      <c r="C41" s="10"/>
    </row>
  </sheetData>
  <mergeCells count="1">
    <mergeCell ref="C2:L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R33"/>
  <sheetViews>
    <sheetView showGridLines="0" view="pageLayout" topLeftCell="A16" zoomScaleNormal="100" workbookViewId="0">
      <selection activeCell="B26" sqref="B26"/>
    </sheetView>
  </sheetViews>
  <sheetFormatPr baseColWidth="10" defaultRowHeight="12.75"/>
  <cols>
    <col min="1" max="1" width="6.42578125" style="95" customWidth="1"/>
    <col min="2" max="2" width="17.140625" style="95" customWidth="1"/>
    <col min="3" max="3" width="16.5703125" style="95" hidden="1" customWidth="1"/>
    <col min="4" max="4" width="15.5703125" style="95" hidden="1" customWidth="1"/>
    <col min="5" max="5" width="10.42578125" style="95" customWidth="1"/>
    <col min="6" max="6" width="10.7109375" style="95" customWidth="1"/>
    <col min="7" max="7" width="11.42578125" style="95"/>
    <col min="8" max="8" width="5.7109375" style="96" customWidth="1"/>
    <col min="9" max="9" width="11.42578125" style="96"/>
    <col min="10" max="18" width="5.7109375" style="95" customWidth="1"/>
    <col min="19" max="16384" width="11.42578125" style="95"/>
  </cols>
  <sheetData>
    <row r="3" spans="2:12">
      <c r="B3" s="332" t="s">
        <v>153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</row>
    <row r="4" spans="2:12"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</row>
    <row r="5" spans="2:12"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</row>
    <row r="6" spans="2:12" ht="13.5" customHeight="1">
      <c r="B6" s="94"/>
    </row>
    <row r="7" spans="2:12" ht="18.75" customHeight="1" thickBot="1">
      <c r="B7" s="369"/>
      <c r="C7" s="369"/>
      <c r="D7" s="369"/>
      <c r="E7" s="369"/>
      <c r="F7" s="369"/>
      <c r="G7" s="369"/>
      <c r="H7" s="97"/>
      <c r="I7" s="97"/>
    </row>
    <row r="8" spans="2:12" ht="22.5" customHeight="1" thickBot="1">
      <c r="B8" s="370" t="s">
        <v>181</v>
      </c>
      <c r="C8" s="371"/>
      <c r="D8" s="371"/>
      <c r="E8" s="371"/>
      <c r="F8" s="371"/>
      <c r="G8" s="372"/>
      <c r="H8" s="98"/>
      <c r="I8" s="98"/>
    </row>
    <row r="9" spans="2:12" ht="3" customHeight="1" thickBot="1">
      <c r="B9" s="106"/>
      <c r="C9" s="107"/>
      <c r="D9" s="107"/>
      <c r="E9" s="107"/>
      <c r="F9" s="107"/>
      <c r="G9" s="108"/>
      <c r="H9" s="99"/>
      <c r="I9" s="99"/>
    </row>
    <row r="10" spans="2:12" s="96" customFormat="1" ht="26.25" customHeight="1" thickBot="1">
      <c r="B10" s="366" t="s">
        <v>29</v>
      </c>
      <c r="C10" s="367"/>
      <c r="D10" s="367"/>
      <c r="E10" s="367"/>
      <c r="F10" s="367"/>
      <c r="G10" s="368"/>
      <c r="H10" s="75"/>
      <c r="I10" s="75"/>
    </row>
    <row r="11" spans="2:12" ht="31.5" customHeight="1" thickBot="1">
      <c r="B11" s="182" t="s">
        <v>31</v>
      </c>
      <c r="C11" s="264" t="s">
        <v>25</v>
      </c>
      <c r="D11" s="265" t="s">
        <v>110</v>
      </c>
      <c r="E11" s="265" t="s">
        <v>27</v>
      </c>
      <c r="F11" s="266" t="s">
        <v>28</v>
      </c>
      <c r="G11" s="267" t="s">
        <v>5</v>
      </c>
      <c r="H11" s="18"/>
      <c r="I11" s="18"/>
    </row>
    <row r="12" spans="2:12" ht="24" customHeight="1">
      <c r="B12" s="268" t="s">
        <v>23</v>
      </c>
      <c r="C12" s="269"/>
      <c r="D12" s="269"/>
      <c r="E12" s="269">
        <v>2</v>
      </c>
      <c r="F12" s="269">
        <v>3</v>
      </c>
      <c r="G12" s="270">
        <f>Tabla8[[#This Row],[JUZGADO IV]]+Tabla8[[#This Row],[JUZGADO III]]+Tabla8[[#This Row],[COLEGIADO]]+Tabla8[[#This Row],[ASUNTOS INTERNOS]]</f>
        <v>5</v>
      </c>
      <c r="H12" s="99"/>
      <c r="I12" s="99"/>
    </row>
    <row r="13" spans="2:12" ht="24" customHeight="1">
      <c r="B13" s="271" t="s">
        <v>24</v>
      </c>
      <c r="C13" s="272"/>
      <c r="D13" s="272"/>
      <c r="E13" s="272">
        <v>1</v>
      </c>
      <c r="F13" s="272">
        <v>1</v>
      </c>
      <c r="G13" s="273">
        <f>Tabla8[[#This Row],[JUZGADO IV]]+Tabla8[[#This Row],[JUZGADO III]]+Tabla8[[#This Row],[ASUNTOS INTERNOS]]</f>
        <v>2</v>
      </c>
      <c r="H13" s="99"/>
      <c r="I13" s="99"/>
    </row>
    <row r="14" spans="2:12" ht="12" customHeight="1" thickBot="1">
      <c r="B14" s="274"/>
      <c r="C14" s="100"/>
      <c r="D14" s="100"/>
      <c r="E14" s="100"/>
      <c r="F14" s="100"/>
      <c r="G14" s="275"/>
      <c r="H14" s="99"/>
      <c r="I14" s="99"/>
    </row>
    <row r="15" spans="2:12" ht="24" customHeight="1">
      <c r="B15" s="297" t="s">
        <v>123</v>
      </c>
      <c r="C15" s="298" t="e">
        <f>C12+#REF!+C13</f>
        <v>#REF!</v>
      </c>
      <c r="D15" s="298" t="e">
        <f>D12+#REF!+D13</f>
        <v>#REF!</v>
      </c>
      <c r="E15" s="298">
        <f>E12+E13</f>
        <v>3</v>
      </c>
      <c r="F15" s="298">
        <f>F12+F13</f>
        <v>4</v>
      </c>
      <c r="G15" s="298">
        <f>G12+G13</f>
        <v>7</v>
      </c>
      <c r="H15" s="99"/>
      <c r="I15" s="99"/>
    </row>
    <row r="16" spans="2:12" ht="13.5" thickBot="1">
      <c r="B16" s="94"/>
    </row>
    <row r="17" spans="2:18" ht="22.5" customHeight="1" thickBot="1">
      <c r="B17" s="366" t="s">
        <v>30</v>
      </c>
      <c r="C17" s="367"/>
      <c r="D17" s="367"/>
      <c r="E17" s="367"/>
      <c r="F17" s="367"/>
      <c r="G17" s="368"/>
      <c r="H17" s="75"/>
      <c r="I17" s="75"/>
    </row>
    <row r="18" spans="2:18" ht="32.25" customHeight="1" thickBot="1">
      <c r="B18" s="276" t="s">
        <v>31</v>
      </c>
      <c r="C18" s="277" t="s">
        <v>25</v>
      </c>
      <c r="D18" s="278" t="s">
        <v>26</v>
      </c>
      <c r="E18" s="278" t="s">
        <v>27</v>
      </c>
      <c r="F18" s="279" t="s">
        <v>28</v>
      </c>
      <c r="G18" s="280" t="s">
        <v>5</v>
      </c>
      <c r="H18" s="18"/>
      <c r="I18" s="18"/>
    </row>
    <row r="19" spans="2:18" ht="0.75" customHeight="1" thickBot="1">
      <c r="B19" s="281"/>
      <c r="C19" s="100">
        <v>0</v>
      </c>
      <c r="D19" s="100"/>
      <c r="E19" s="100">
        <f t="shared" ref="E19" si="0">E16+E17</f>
        <v>0</v>
      </c>
      <c r="F19" s="100"/>
      <c r="G19" s="282">
        <f>Tabla9[[#This Row],[JUZGADO IV]]+Tabla9[[#This Row],[JUZGADO III]]+Tabla9[[#This Row],[JUZGADO I]]+Tabla9[[#This Row],[ASUNTOS INTERNOS]]</f>
        <v>0</v>
      </c>
    </row>
    <row r="20" spans="2:18" ht="24" customHeight="1">
      <c r="B20" s="283" t="s">
        <v>23</v>
      </c>
      <c r="C20" s="269"/>
      <c r="D20" s="269"/>
      <c r="E20" s="269">
        <v>1</v>
      </c>
      <c r="F20" s="269">
        <v>5</v>
      </c>
      <c r="G20" s="284">
        <f>Tabla9[[#This Row],[JUZGADO IV]]+Tabla9[[#This Row],[JUZGADO III]]+Tabla9[[#This Row],[JUZGADO I]]+Tabla9[[#This Row],[ASUNTOS INTERNOS]]</f>
        <v>6</v>
      </c>
      <c r="H20" s="99"/>
      <c r="I20" s="99"/>
    </row>
    <row r="21" spans="2:18" ht="24" customHeight="1">
      <c r="B21" s="285" t="s">
        <v>24</v>
      </c>
      <c r="C21" s="272"/>
      <c r="D21" s="272"/>
      <c r="E21" s="272">
        <v>0</v>
      </c>
      <c r="F21" s="272">
        <v>0</v>
      </c>
      <c r="G21" s="286">
        <f>Tabla9[[#This Row],[JUZGADO IV]]+Tabla9[[#This Row],[JUZGADO III]]+Tabla9[[#This Row],[JUZGADO I]]+Tabla9[[#This Row],[ASUNTOS INTERNOS]]</f>
        <v>0</v>
      </c>
      <c r="H21" s="99"/>
      <c r="I21" s="99"/>
    </row>
    <row r="22" spans="2:18" ht="7.5" customHeight="1" thickBot="1">
      <c r="G22" s="101"/>
    </row>
    <row r="23" spans="2:18" ht="24" customHeight="1" thickBot="1">
      <c r="B23" s="295" t="s">
        <v>124</v>
      </c>
      <c r="C23" s="296" t="e">
        <f>C20+#REF!+C21</f>
        <v>#REF!</v>
      </c>
      <c r="D23" s="296" t="e">
        <f>D20+#REF!+D21</f>
        <v>#REF!</v>
      </c>
      <c r="E23" s="296">
        <f>E20+E21</f>
        <v>1</v>
      </c>
      <c r="F23" s="296">
        <f>F20+F21</f>
        <v>5</v>
      </c>
      <c r="G23" s="296">
        <f>G20+G21</f>
        <v>6</v>
      </c>
      <c r="H23" s="99"/>
      <c r="I23" s="99"/>
    </row>
    <row r="24" spans="2:18" ht="7.5" customHeight="1"/>
    <row r="25" spans="2:18" hidden="1"/>
    <row r="30" spans="2:18" s="103" customFormat="1">
      <c r="B30" s="102"/>
      <c r="C30" s="102"/>
      <c r="D30" s="102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</row>
    <row r="31" spans="2:18" s="103" customFormat="1">
      <c r="B31" s="102"/>
      <c r="C31" s="365"/>
      <c r="D31" s="365"/>
      <c r="E31" s="365"/>
      <c r="H31" s="104"/>
      <c r="I31" s="104"/>
    </row>
    <row r="32" spans="2:18" s="103" customFormat="1">
      <c r="B32" s="102"/>
      <c r="C32" s="102"/>
      <c r="D32" s="102"/>
      <c r="E32" s="105"/>
      <c r="H32" s="104"/>
      <c r="I32" s="104"/>
    </row>
    <row r="33" spans="2:9" s="103" customFormat="1">
      <c r="B33" s="102"/>
      <c r="C33" s="102"/>
      <c r="D33" s="102"/>
      <c r="H33" s="104"/>
      <c r="I33" s="104"/>
    </row>
  </sheetData>
  <mergeCells count="7">
    <mergeCell ref="C31:E31"/>
    <mergeCell ref="B3:L5"/>
    <mergeCell ref="B10:G10"/>
    <mergeCell ref="B17:G17"/>
    <mergeCell ref="B7:G7"/>
    <mergeCell ref="B8:G8"/>
    <mergeCell ref="F30:R30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M30"/>
  <sheetViews>
    <sheetView showGridLines="0" view="pageLayout" topLeftCell="A16" zoomScaleNormal="100" workbookViewId="0">
      <selection activeCell="B26" sqref="B26"/>
    </sheetView>
  </sheetViews>
  <sheetFormatPr baseColWidth="10" defaultRowHeight="12.75"/>
  <cols>
    <col min="1" max="1" width="3.7109375" customWidth="1"/>
    <col min="2" max="2" width="22.42578125" customWidth="1"/>
    <col min="4" max="4" width="12.5703125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3" spans="2:13">
      <c r="B3" s="332" t="s">
        <v>152</v>
      </c>
      <c r="C3" s="332"/>
      <c r="D3" s="332"/>
      <c r="E3" s="332"/>
      <c r="F3" s="332"/>
      <c r="G3" s="332"/>
      <c r="H3" s="332"/>
      <c r="I3" s="332"/>
    </row>
    <row r="4" spans="2:13">
      <c r="B4" s="332"/>
      <c r="C4" s="332"/>
      <c r="D4" s="332"/>
      <c r="E4" s="332"/>
      <c r="F4" s="332"/>
      <c r="G4" s="332"/>
      <c r="H4" s="332"/>
      <c r="I4" s="332"/>
    </row>
    <row r="5" spans="2:13">
      <c r="B5" s="332"/>
      <c r="C5" s="332"/>
      <c r="D5" s="332"/>
      <c r="E5" s="332"/>
      <c r="F5" s="332"/>
      <c r="G5" s="332"/>
      <c r="H5" s="332"/>
      <c r="I5" s="332"/>
    </row>
    <row r="6" spans="2:13" ht="12.75" customHeight="1">
      <c r="C6" s="263"/>
      <c r="D6" s="263"/>
      <c r="E6" s="263"/>
      <c r="F6" s="263"/>
      <c r="G6" s="263"/>
      <c r="H6" s="263"/>
      <c r="I6" s="263"/>
    </row>
    <row r="7" spans="2:13" ht="12.75" customHeight="1">
      <c r="C7" s="263"/>
      <c r="D7" s="263"/>
      <c r="E7" s="263"/>
      <c r="F7" s="263"/>
      <c r="G7" s="263"/>
      <c r="H7" s="263"/>
      <c r="I7" s="263"/>
    </row>
    <row r="9" spans="2:13" ht="13.5" thickBot="1"/>
    <row r="10" spans="2:13" s="79" customFormat="1" ht="24.75" customHeight="1" thickBot="1">
      <c r="C10" s="370" t="s">
        <v>181</v>
      </c>
      <c r="D10" s="372"/>
      <c r="E10" s="121"/>
      <c r="F10" s="121"/>
      <c r="H10" s="374"/>
      <c r="I10" s="374"/>
      <c r="J10" s="374"/>
      <c r="K10" s="374"/>
      <c r="L10" s="374"/>
      <c r="M10" s="374"/>
    </row>
    <row r="11" spans="2:13" ht="24" customHeight="1" thickBot="1">
      <c r="C11" s="299" t="s">
        <v>29</v>
      </c>
      <c r="D11" s="300" t="s">
        <v>30</v>
      </c>
      <c r="H11" s="110"/>
      <c r="I11" s="110"/>
      <c r="J11" s="110"/>
      <c r="K11" s="110"/>
      <c r="L11" s="110"/>
      <c r="M11" s="110"/>
    </row>
    <row r="12" spans="2:13" ht="18">
      <c r="B12" s="310" t="s">
        <v>32</v>
      </c>
      <c r="C12" s="116"/>
      <c r="D12" s="113"/>
      <c r="H12" s="110"/>
      <c r="I12" s="110"/>
      <c r="J12" s="110"/>
      <c r="K12" s="110"/>
      <c r="L12" s="110"/>
      <c r="M12" s="110"/>
    </row>
    <row r="13" spans="2:13" ht="8.25" customHeight="1">
      <c r="B13" s="311"/>
      <c r="C13" s="117"/>
      <c r="D13" s="114"/>
      <c r="H13" s="111"/>
      <c r="I13" s="112"/>
      <c r="J13" s="110"/>
      <c r="K13" s="110"/>
      <c r="L13" s="110"/>
      <c r="M13" s="110"/>
    </row>
    <row r="14" spans="2:13" ht="18">
      <c r="B14" s="311" t="s">
        <v>111</v>
      </c>
      <c r="C14" s="117">
        <v>3</v>
      </c>
      <c r="D14" s="114">
        <v>3</v>
      </c>
      <c r="H14" s="111"/>
      <c r="I14" s="112"/>
      <c r="J14" s="110"/>
      <c r="K14" s="110"/>
      <c r="L14" s="110"/>
      <c r="M14" s="110"/>
    </row>
    <row r="15" spans="2:13" ht="9" customHeight="1">
      <c r="B15" s="311"/>
      <c r="C15" s="117"/>
      <c r="D15" s="114"/>
      <c r="H15" s="111"/>
      <c r="I15" s="112"/>
      <c r="J15" s="110"/>
      <c r="K15" s="110"/>
      <c r="L15" s="110"/>
      <c r="M15" s="110"/>
    </row>
    <row r="16" spans="2:13" ht="18">
      <c r="B16" s="311" t="s">
        <v>24</v>
      </c>
      <c r="C16" s="117">
        <v>1</v>
      </c>
      <c r="D16" s="114">
        <v>1</v>
      </c>
      <c r="H16" s="111"/>
      <c r="I16" s="112"/>
      <c r="J16" s="110"/>
      <c r="K16" s="110"/>
      <c r="L16" s="110"/>
      <c r="M16" s="110"/>
    </row>
    <row r="17" spans="2:13" ht="3.75" customHeight="1">
      <c r="B17" s="312"/>
      <c r="C17" s="151"/>
      <c r="D17" s="152"/>
      <c r="H17" s="111"/>
      <c r="I17" s="112"/>
      <c r="J17" s="110"/>
      <c r="K17" s="110"/>
      <c r="L17" s="110"/>
      <c r="M17" s="110"/>
    </row>
    <row r="18" spans="2:13" ht="30.75">
      <c r="B18" s="312" t="s">
        <v>155</v>
      </c>
      <c r="C18" s="151"/>
      <c r="D18" s="152"/>
      <c r="H18" s="111"/>
      <c r="I18" s="112"/>
      <c r="J18" s="110"/>
      <c r="K18" s="110"/>
      <c r="L18" s="110"/>
      <c r="M18" s="110"/>
    </row>
    <row r="19" spans="2:13" ht="9.75" customHeight="1" thickBot="1">
      <c r="B19" s="80"/>
      <c r="C19" s="118"/>
      <c r="D19" s="115"/>
      <c r="H19" s="111"/>
      <c r="I19" s="112"/>
      <c r="J19" s="110"/>
      <c r="K19" s="110"/>
      <c r="L19" s="110"/>
      <c r="M19" s="110"/>
    </row>
    <row r="20" spans="2:13" ht="16.5" thickBot="1">
      <c r="B20" s="17" t="s">
        <v>5</v>
      </c>
      <c r="C20" s="119">
        <f>SUM(C12:C19)</f>
        <v>4</v>
      </c>
      <c r="D20" s="120">
        <f>SUM(D12:D19)</f>
        <v>4</v>
      </c>
      <c r="H20" s="110"/>
      <c r="I20" s="112"/>
      <c r="J20" s="110"/>
      <c r="K20" s="110"/>
      <c r="L20" s="110"/>
      <c r="M20" s="110"/>
    </row>
    <row r="21" spans="2:13" ht="15.75">
      <c r="C21" s="81"/>
      <c r="H21" s="110"/>
      <c r="I21" s="112"/>
      <c r="J21" s="110"/>
      <c r="K21" s="110"/>
      <c r="L21" s="110"/>
      <c r="M21" s="110"/>
    </row>
    <row r="22" spans="2:13">
      <c r="H22" s="110"/>
      <c r="I22" s="110"/>
      <c r="J22" s="110"/>
      <c r="K22" s="110"/>
      <c r="L22" s="110"/>
      <c r="M22" s="110"/>
    </row>
    <row r="23" spans="2:13" ht="15.75">
      <c r="C23" s="82"/>
      <c r="H23" s="110"/>
      <c r="I23" s="112"/>
      <c r="J23" s="110"/>
      <c r="K23" s="110"/>
      <c r="L23" s="110"/>
      <c r="M23" s="110"/>
    </row>
    <row r="24" spans="2:13">
      <c r="H24" s="110"/>
      <c r="I24" s="110"/>
      <c r="J24" s="110"/>
      <c r="K24" s="110"/>
      <c r="L24" s="110"/>
      <c r="M24" s="110"/>
    </row>
    <row r="28" spans="2:13" ht="21.75" customHeight="1"/>
    <row r="29" spans="2:13" hidden="1"/>
    <row r="30" spans="2:13" hidden="1"/>
  </sheetData>
  <mergeCells count="3">
    <mergeCell ref="C10:D10"/>
    <mergeCell ref="H10:M10"/>
    <mergeCell ref="B3:I5"/>
  </mergeCells>
  <pageMargins left="0.25" right="0.25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5D4C6-37C2-4D67-BA62-BC0C2F7A5FB0}">
  <dimension ref="C2:L43"/>
  <sheetViews>
    <sheetView showGridLines="0" tabSelected="1" view="pageLayout" topLeftCell="A19" zoomScaleNormal="100" workbookViewId="0">
      <selection activeCell="I30" sqref="I30"/>
    </sheetView>
  </sheetViews>
  <sheetFormatPr baseColWidth="10" defaultRowHeight="12.75"/>
  <cols>
    <col min="1" max="2" width="5.140625" customWidth="1"/>
    <col min="3" max="3" width="18.28515625" customWidth="1"/>
    <col min="4" max="4" width="16" customWidth="1"/>
    <col min="5" max="5" width="11.28515625" customWidth="1"/>
    <col min="6" max="6" width="19" customWidth="1"/>
    <col min="7" max="7" width="16.28515625" customWidth="1"/>
    <col min="8" max="9" width="13.7109375" customWidth="1"/>
    <col min="10" max="10" width="15.42578125" customWidth="1"/>
  </cols>
  <sheetData>
    <row r="2" spans="3:12">
      <c r="C2" s="362" t="s">
        <v>197</v>
      </c>
      <c r="D2" s="362"/>
      <c r="E2" s="362"/>
      <c r="F2" s="362"/>
      <c r="G2" s="362"/>
      <c r="H2" s="362"/>
      <c r="I2" s="362"/>
      <c r="J2" s="362"/>
    </row>
    <row r="3" spans="3:12">
      <c r="C3" s="362"/>
      <c r="D3" s="362"/>
      <c r="E3" s="362"/>
      <c r="F3" s="362"/>
      <c r="G3" s="362"/>
      <c r="H3" s="362"/>
      <c r="I3" s="362"/>
      <c r="J3" s="362"/>
    </row>
    <row r="4" spans="3:12" ht="12.75" customHeight="1">
      <c r="C4" s="362"/>
      <c r="D4" s="362"/>
      <c r="E4" s="362"/>
      <c r="F4" s="362"/>
      <c r="G4" s="362"/>
      <c r="H4" s="362"/>
      <c r="I4" s="362"/>
      <c r="J4" s="362"/>
    </row>
    <row r="5" spans="3:12" ht="12.75" customHeight="1">
      <c r="D5" s="263"/>
      <c r="E5" s="263"/>
      <c r="F5" s="263"/>
      <c r="G5" s="263"/>
      <c r="H5" s="263"/>
      <c r="I5" s="263"/>
      <c r="J5" s="263"/>
    </row>
    <row r="6" spans="3:12" ht="12.75" customHeight="1">
      <c r="D6" s="263"/>
      <c r="E6" s="263"/>
      <c r="F6" s="263"/>
      <c r="G6" s="263"/>
      <c r="H6" s="263"/>
      <c r="I6" s="263"/>
      <c r="J6" s="263"/>
    </row>
    <row r="9" spans="3:12" ht="15.75" thickBot="1"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3:12" s="81" customFormat="1" ht="33" customHeight="1" thickBot="1">
      <c r="C10" s="375" t="s">
        <v>31</v>
      </c>
      <c r="D10" s="376" t="s">
        <v>198</v>
      </c>
      <c r="E10" s="179"/>
      <c r="F10" s="179"/>
    </row>
    <row r="11" spans="3:12" ht="15.75">
      <c r="C11" s="377" t="s">
        <v>199</v>
      </c>
      <c r="D11" s="378">
        <v>859</v>
      </c>
      <c r="E11" s="89"/>
      <c r="F11" s="89"/>
    </row>
    <row r="12" spans="3:12" ht="10.5" customHeight="1">
      <c r="C12" s="379"/>
      <c r="D12" s="380"/>
      <c r="E12" s="89"/>
      <c r="F12" s="89"/>
    </row>
    <row r="13" spans="3:12" ht="15.75">
      <c r="C13" s="379" t="s">
        <v>200</v>
      </c>
      <c r="D13" s="380">
        <v>573</v>
      </c>
      <c r="E13" s="89"/>
      <c r="F13" s="89"/>
    </row>
    <row r="14" spans="3:12" ht="6.75" customHeight="1">
      <c r="C14" s="379"/>
      <c r="D14" s="380"/>
      <c r="E14" s="89"/>
      <c r="F14" s="89"/>
    </row>
    <row r="15" spans="3:12" ht="31.5">
      <c r="C15" s="379" t="s">
        <v>201</v>
      </c>
      <c r="D15" s="380">
        <v>5</v>
      </c>
      <c r="E15" s="89"/>
      <c r="F15" s="89"/>
    </row>
    <row r="16" spans="3:12" ht="9" customHeight="1">
      <c r="C16" s="379"/>
      <c r="D16" s="380"/>
      <c r="E16" s="89"/>
      <c r="F16" s="89"/>
    </row>
    <row r="17" spans="3:12" ht="16.5" thickBot="1">
      <c r="C17" s="381" t="s">
        <v>202</v>
      </c>
      <c r="D17" s="382">
        <v>491</v>
      </c>
      <c r="E17" s="89"/>
      <c r="F17" s="89"/>
    </row>
    <row r="18" spans="3:12" ht="36" customHeight="1" thickBot="1">
      <c r="C18" s="383"/>
      <c r="D18" s="384">
        <f>SUM(D11:D17)</f>
        <v>1928</v>
      </c>
      <c r="E18" s="89"/>
      <c r="F18" s="89"/>
    </row>
    <row r="19" spans="3:12" ht="15">
      <c r="C19" s="89"/>
      <c r="D19" s="89"/>
      <c r="E19" s="89"/>
      <c r="F19" s="89"/>
      <c r="G19" s="89"/>
      <c r="H19" s="89"/>
      <c r="I19" s="89"/>
      <c r="J19" s="89"/>
      <c r="K19" s="89"/>
      <c r="L19" s="89"/>
    </row>
    <row r="20" spans="3:12" ht="15">
      <c r="C20" s="89"/>
      <c r="D20" s="89"/>
      <c r="E20" s="89"/>
      <c r="F20" s="89"/>
      <c r="G20" s="89"/>
      <c r="H20" s="89"/>
      <c r="I20" s="89"/>
      <c r="J20" s="89"/>
      <c r="K20" s="89"/>
      <c r="L20" s="89"/>
    </row>
    <row r="21" spans="3:12" ht="15">
      <c r="C21" s="89"/>
      <c r="D21" s="89"/>
      <c r="E21" s="89"/>
      <c r="F21" s="89"/>
      <c r="G21" s="89"/>
      <c r="H21" s="89"/>
      <c r="I21" s="89"/>
      <c r="J21" s="89"/>
      <c r="K21" s="89"/>
      <c r="L21" s="89"/>
    </row>
    <row r="22" spans="3:12" ht="15">
      <c r="C22" s="89"/>
      <c r="D22" s="89"/>
      <c r="E22" s="89"/>
      <c r="F22" s="89"/>
      <c r="G22" s="89"/>
      <c r="H22" s="89"/>
      <c r="I22" s="89"/>
      <c r="J22" s="89"/>
      <c r="K22" s="89"/>
      <c r="L22" s="89"/>
    </row>
    <row r="23" spans="3:12" ht="15.75" thickBot="1">
      <c r="C23" s="89"/>
      <c r="D23" s="89"/>
      <c r="E23" s="89"/>
      <c r="F23" s="89"/>
      <c r="G23" s="89"/>
      <c r="H23" s="89"/>
      <c r="I23" s="89"/>
      <c r="J23" s="89"/>
      <c r="K23" s="89"/>
      <c r="L23" s="89"/>
    </row>
    <row r="24" spans="3:12" ht="37.5" customHeight="1">
      <c r="C24" s="385"/>
      <c r="D24" s="386" t="s">
        <v>203</v>
      </c>
      <c r="E24" s="387" t="s">
        <v>204</v>
      </c>
      <c r="F24" s="89"/>
      <c r="G24" s="89"/>
      <c r="H24" s="89"/>
      <c r="I24" s="89"/>
      <c r="J24" s="89"/>
      <c r="K24" s="89"/>
      <c r="L24" s="89"/>
    </row>
    <row r="25" spans="3:12" ht="23.25" customHeight="1">
      <c r="C25" s="388" t="s">
        <v>103</v>
      </c>
      <c r="D25" s="389">
        <v>47</v>
      </c>
      <c r="E25" s="390">
        <v>62</v>
      </c>
      <c r="F25" s="89"/>
      <c r="G25" s="89"/>
      <c r="H25" s="89"/>
      <c r="I25" s="89"/>
      <c r="J25" s="89"/>
      <c r="K25" s="89"/>
      <c r="L25" s="89"/>
    </row>
    <row r="26" spans="3:12" ht="21" customHeight="1" thickBot="1">
      <c r="C26" s="391" t="s">
        <v>104</v>
      </c>
      <c r="D26" s="392">
        <v>397</v>
      </c>
      <c r="E26" s="393">
        <v>353</v>
      </c>
      <c r="F26" s="89"/>
      <c r="G26" s="89"/>
      <c r="H26" s="89"/>
      <c r="I26" s="89"/>
      <c r="J26" s="89"/>
      <c r="K26" s="89"/>
      <c r="L26" s="89"/>
    </row>
    <row r="27" spans="3:12" ht="15">
      <c r="C27" s="95"/>
      <c r="D27" s="95"/>
      <c r="E27" s="95"/>
      <c r="K27" s="89"/>
      <c r="L27" s="89"/>
    </row>
    <row r="28" spans="3:12" ht="15">
      <c r="K28" s="89"/>
      <c r="L28" s="89"/>
    </row>
    <row r="43" spans="3:3" ht="15">
      <c r="C43" s="394"/>
    </row>
  </sheetData>
  <mergeCells count="1">
    <mergeCell ref="C2:J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5"/>
  <sheetViews>
    <sheetView showGridLines="0" view="pageLayout" topLeftCell="A4" zoomScale="75" zoomScaleNormal="50" zoomScaleSheetLayoutView="75" zoomScalePageLayoutView="75" workbookViewId="0">
      <selection activeCell="B26" sqref="B26"/>
    </sheetView>
  </sheetViews>
  <sheetFormatPr baseColWidth="10" defaultRowHeight="15"/>
  <cols>
    <col min="1" max="1" width="8" style="3" customWidth="1"/>
    <col min="2" max="2" width="33.7109375" style="3" customWidth="1"/>
    <col min="3" max="3" width="11.85546875" style="3" customWidth="1"/>
    <col min="4" max="4" width="12.7109375" style="3" customWidth="1"/>
    <col min="5" max="16384" width="11.42578125" style="3"/>
  </cols>
  <sheetData>
    <row r="2" spans="1:17">
      <c r="B2" s="333" t="s">
        <v>170</v>
      </c>
      <c r="C2" s="333"/>
      <c r="D2" s="333"/>
      <c r="E2" s="333"/>
      <c r="F2" s="333"/>
      <c r="G2" s="333"/>
      <c r="H2" s="333"/>
      <c r="I2" s="333"/>
    </row>
    <row r="3" spans="1:17" ht="15" customHeight="1">
      <c r="B3" s="333"/>
      <c r="C3" s="333"/>
      <c r="D3" s="333"/>
      <c r="E3" s="333"/>
      <c r="F3" s="333"/>
      <c r="G3" s="333"/>
      <c r="H3" s="333"/>
      <c r="I3" s="333"/>
      <c r="J3" s="231"/>
      <c r="K3" s="231"/>
    </row>
    <row r="4" spans="1:17" ht="15" customHeight="1">
      <c r="A4" s="231"/>
      <c r="B4" s="333"/>
      <c r="C4" s="333"/>
      <c r="D4" s="333"/>
      <c r="E4" s="333"/>
      <c r="F4" s="333"/>
      <c r="G4" s="333"/>
      <c r="H4" s="333"/>
      <c r="I4" s="333"/>
      <c r="J4" s="231"/>
      <c r="K4" s="231"/>
    </row>
    <row r="5" spans="1:17" ht="15" customHeight="1">
      <c r="A5" s="231"/>
      <c r="B5" s="231"/>
      <c r="C5" s="231"/>
      <c r="D5" s="231"/>
      <c r="E5" s="231"/>
      <c r="F5" s="231"/>
      <c r="G5" s="231"/>
      <c r="H5" s="231"/>
      <c r="I5" s="231"/>
      <c r="J5" s="231"/>
      <c r="K5" s="231"/>
    </row>
    <row r="6" spans="1:17" ht="13.5" customHeight="1">
      <c r="A6" s="231"/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73"/>
      <c r="M6" s="73"/>
      <c r="N6" s="73"/>
      <c r="O6" s="73"/>
      <c r="P6" s="73"/>
      <c r="Q6" s="73"/>
    </row>
    <row r="8" spans="1:17" ht="11.1" customHeight="1">
      <c r="B8" s="4"/>
      <c r="C8" s="4"/>
      <c r="D8" s="4"/>
    </row>
    <row r="9" spans="1:17" ht="36" customHeight="1">
      <c r="B9" s="153" t="s">
        <v>13</v>
      </c>
      <c r="C9" s="229" t="s">
        <v>164</v>
      </c>
      <c r="D9" s="230" t="s">
        <v>171</v>
      </c>
    </row>
    <row r="10" spans="1:17" ht="30.95" customHeight="1">
      <c r="B10" s="154" t="s">
        <v>11</v>
      </c>
      <c r="C10" s="201">
        <v>1</v>
      </c>
      <c r="D10" s="186">
        <v>0</v>
      </c>
    </row>
    <row r="11" spans="1:17" ht="30.95" customHeight="1">
      <c r="B11" s="154" t="s">
        <v>115</v>
      </c>
      <c r="C11" s="202">
        <v>1</v>
      </c>
      <c r="D11" s="186">
        <v>0</v>
      </c>
    </row>
    <row r="12" spans="1:17" ht="30.95" customHeight="1">
      <c r="B12" s="154" t="s">
        <v>12</v>
      </c>
      <c r="C12" s="202">
        <v>29</v>
      </c>
      <c r="D12" s="186">
        <v>24</v>
      </c>
    </row>
    <row r="13" spans="1:17" ht="37.5" customHeight="1">
      <c r="B13" s="154" t="s">
        <v>10</v>
      </c>
      <c r="C13" s="202">
        <v>47</v>
      </c>
      <c r="D13" s="186">
        <v>42</v>
      </c>
    </row>
    <row r="14" spans="1:17" ht="39.75" customHeight="1">
      <c r="B14" s="154" t="s">
        <v>9</v>
      </c>
      <c r="C14" s="202">
        <v>72</v>
      </c>
      <c r="D14" s="186">
        <v>66</v>
      </c>
    </row>
    <row r="15" spans="1:17" ht="30.95" customHeight="1" thickBot="1">
      <c r="B15" s="155" t="s">
        <v>112</v>
      </c>
      <c r="C15" s="203">
        <v>160</v>
      </c>
      <c r="D15" s="188">
        <v>150</v>
      </c>
    </row>
    <row r="16" spans="1:17" ht="6.75" customHeight="1" thickBot="1">
      <c r="B16" s="185"/>
      <c r="C16" s="199"/>
      <c r="D16" s="204"/>
    </row>
    <row r="17" spans="2:4" ht="30.95" customHeight="1">
      <c r="B17" s="156" t="s">
        <v>5</v>
      </c>
      <c r="C17" s="200">
        <f>SUM(C10:C16)</f>
        <v>310</v>
      </c>
      <c r="D17" s="205">
        <f>SUM(D10:D16)</f>
        <v>282</v>
      </c>
    </row>
    <row r="18" spans="2:4" ht="11.1" customHeight="1"/>
    <row r="19" spans="2:4" ht="11.1" customHeight="1"/>
    <row r="21" spans="2:4">
      <c r="B21" s="6"/>
    </row>
    <row r="22" spans="2:4">
      <c r="B22" s="336"/>
      <c r="C22" s="336"/>
      <c r="D22" s="336"/>
    </row>
    <row r="23" spans="2:4">
      <c r="B23" s="336"/>
      <c r="C23" s="336"/>
      <c r="D23" s="336"/>
    </row>
    <row r="24" spans="2:4" ht="18.75">
      <c r="B24" s="225"/>
      <c r="C24" s="334"/>
      <c r="D24" s="334"/>
    </row>
    <row r="25" spans="2:4" ht="18.75">
      <c r="B25" s="225"/>
      <c r="C25" s="334"/>
      <c r="D25" s="334"/>
    </row>
    <row r="26" spans="2:4" ht="18.75">
      <c r="B26" s="225"/>
      <c r="C26" s="334"/>
      <c r="D26" s="334"/>
    </row>
    <row r="27" spans="2:4" ht="18.75">
      <c r="B27" s="225"/>
      <c r="C27" s="334"/>
      <c r="D27" s="334"/>
    </row>
    <row r="28" spans="2:4" ht="18.75">
      <c r="B28" s="225"/>
      <c r="C28" s="334"/>
      <c r="D28" s="334"/>
    </row>
    <row r="29" spans="2:4" ht="18.75">
      <c r="B29" s="225"/>
      <c r="C29" s="334"/>
      <c r="D29" s="334"/>
    </row>
    <row r="30" spans="2:4" ht="18.75">
      <c r="B30" s="225"/>
      <c r="C30" s="334"/>
      <c r="D30" s="334"/>
    </row>
    <row r="31" spans="2:4" ht="18.75">
      <c r="B31" s="225"/>
      <c r="C31" s="334"/>
      <c r="D31" s="334"/>
    </row>
    <row r="32" spans="2:4" ht="18.75">
      <c r="B32" s="225"/>
      <c r="C32" s="334"/>
      <c r="D32" s="334"/>
    </row>
    <row r="33" spans="2:4" ht="18.75">
      <c r="B33" s="225"/>
      <c r="C33" s="334"/>
      <c r="D33" s="334"/>
    </row>
    <row r="34" spans="2:4" ht="18.75">
      <c r="B34" s="225"/>
      <c r="C34" s="334"/>
      <c r="D34" s="334"/>
    </row>
    <row r="35" spans="2:4" ht="15.75">
      <c r="B35" s="7"/>
      <c r="C35" s="335"/>
      <c r="D35" s="335"/>
    </row>
  </sheetData>
  <mergeCells count="14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</mergeCells>
  <printOptions horizontalCentered="1"/>
  <pageMargins left="0.25" right="0.25" top="0.75" bottom="0.75" header="0.3" footer="0.3"/>
  <pageSetup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topLeftCell="A7" zoomScale="75" zoomScaleNormal="50" zoomScaleSheetLayoutView="75" zoomScalePageLayoutView="75" workbookViewId="0">
      <selection activeCell="B26" sqref="B26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>
      <c r="F1" s="93"/>
    </row>
    <row r="3" spans="2:12" ht="15" customHeight="1">
      <c r="B3" s="337" t="s">
        <v>145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</row>
    <row r="4" spans="2:12" ht="24.75" customHeight="1"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</row>
    <row r="5" spans="2:12" ht="15" customHeight="1"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</row>
    <row r="10" spans="2:12">
      <c r="B10" s="8" t="s">
        <v>8</v>
      </c>
      <c r="C10" s="5"/>
      <c r="D10" s="5"/>
    </row>
    <row r="11" spans="2:12" ht="36" customHeight="1">
      <c r="B11" s="157" t="s">
        <v>0</v>
      </c>
      <c r="C11" s="229" t="s">
        <v>164</v>
      </c>
      <c r="D11" s="230" t="s">
        <v>171</v>
      </c>
    </row>
    <row r="12" spans="2:12" ht="30.95" customHeight="1">
      <c r="B12" s="154" t="s">
        <v>14</v>
      </c>
      <c r="C12" s="306">
        <v>14</v>
      </c>
      <c r="D12" s="206">
        <v>20</v>
      </c>
    </row>
    <row r="13" spans="2:12" ht="30.95" customHeight="1">
      <c r="B13" s="154" t="s">
        <v>15</v>
      </c>
      <c r="C13" s="306">
        <v>22</v>
      </c>
      <c r="D13" s="206">
        <v>10</v>
      </c>
    </row>
    <row r="14" spans="2:12" ht="30.95" customHeight="1">
      <c r="B14" s="154" t="s">
        <v>16</v>
      </c>
      <c r="C14" s="306">
        <v>1</v>
      </c>
      <c r="D14" s="206">
        <v>1</v>
      </c>
    </row>
    <row r="15" spans="2:12" ht="13.5" customHeight="1">
      <c r="B15" s="158"/>
      <c r="C15" s="209"/>
      <c r="D15" s="207"/>
    </row>
    <row r="16" spans="2:12" ht="30.95" customHeight="1">
      <c r="B16" s="159" t="s">
        <v>5</v>
      </c>
      <c r="C16" s="210">
        <f>C12+C13</f>
        <v>36</v>
      </c>
      <c r="D16" s="208">
        <f>D12+D13</f>
        <v>30</v>
      </c>
    </row>
    <row r="20" spans="2:2" ht="15.75">
      <c r="B20" s="59"/>
    </row>
    <row r="41" spans="2:2">
      <c r="B41" s="6"/>
    </row>
  </sheetData>
  <mergeCells count="1">
    <mergeCell ref="B3:L5"/>
  </mergeCells>
  <printOptions horizontalCentered="1"/>
  <pageMargins left="0.25" right="0.25" top="0.75" bottom="0.75" header="0.3" footer="0.3"/>
  <pageSetup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43"/>
  <sheetViews>
    <sheetView showGridLines="0" view="pageLayout" topLeftCell="A19" zoomScale="75" zoomScaleNormal="50" zoomScaleSheetLayoutView="75" zoomScalePageLayoutView="75" workbookViewId="0">
      <selection activeCell="B26" sqref="B26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0">
      <c r="B4" s="337" t="s">
        <v>146</v>
      </c>
      <c r="C4" s="337"/>
      <c r="D4" s="337"/>
      <c r="E4" s="337"/>
      <c r="F4" s="337"/>
      <c r="G4" s="337"/>
      <c r="H4" s="337"/>
      <c r="I4" s="337"/>
      <c r="J4" s="337"/>
    </row>
    <row r="5" spans="2:10">
      <c r="B5" s="337"/>
      <c r="C5" s="337"/>
      <c r="D5" s="337"/>
      <c r="E5" s="337"/>
      <c r="F5" s="337"/>
      <c r="G5" s="337"/>
      <c r="H5" s="337"/>
      <c r="I5" s="337"/>
      <c r="J5" s="337"/>
    </row>
    <row r="6" spans="2:10">
      <c r="B6" s="337"/>
      <c r="C6" s="337"/>
      <c r="D6" s="337"/>
      <c r="E6" s="337"/>
      <c r="F6" s="337"/>
      <c r="G6" s="337"/>
      <c r="H6" s="337"/>
      <c r="I6" s="337"/>
      <c r="J6" s="337"/>
    </row>
    <row r="12" spans="2:10">
      <c r="B12" s="8" t="s">
        <v>8</v>
      </c>
      <c r="C12" s="5"/>
      <c r="D12" s="5"/>
    </row>
    <row r="13" spans="2:10" ht="36" customHeight="1">
      <c r="B13" s="157" t="s">
        <v>0</v>
      </c>
      <c r="C13" s="229" t="s">
        <v>164</v>
      </c>
      <c r="D13" s="230" t="s">
        <v>171</v>
      </c>
    </row>
    <row r="14" spans="2:10" ht="30.95" customHeight="1">
      <c r="B14" s="154" t="s">
        <v>14</v>
      </c>
      <c r="C14" s="306">
        <v>3</v>
      </c>
      <c r="D14" s="186">
        <v>1</v>
      </c>
    </row>
    <row r="15" spans="2:10" ht="30.95" customHeight="1">
      <c r="B15" s="154" t="s">
        <v>15</v>
      </c>
      <c r="C15" s="306">
        <v>1</v>
      </c>
      <c r="D15" s="186">
        <v>1</v>
      </c>
    </row>
    <row r="16" spans="2:10" ht="30.95" customHeight="1">
      <c r="B16" s="154" t="s">
        <v>16</v>
      </c>
      <c r="C16" s="306">
        <v>0</v>
      </c>
      <c r="D16" s="186">
        <v>0</v>
      </c>
    </row>
    <row r="17" spans="2:4" ht="13.5" customHeight="1">
      <c r="B17" s="158"/>
      <c r="C17" s="211"/>
      <c r="D17" s="187"/>
    </row>
    <row r="18" spans="2:4" ht="30.95" customHeight="1">
      <c r="B18" s="159" t="s">
        <v>5</v>
      </c>
      <c r="C18" s="212">
        <f>C14+C15</f>
        <v>4</v>
      </c>
      <c r="D18" s="188">
        <f>D14+D15</f>
        <v>2</v>
      </c>
    </row>
    <row r="43" spans="2:2">
      <c r="B43" s="6"/>
    </row>
  </sheetData>
  <mergeCells count="1">
    <mergeCell ref="B4:J6"/>
  </mergeCells>
  <printOptions horizontalCentered="1"/>
  <pageMargins left="0.25" right="0.25" top="0.75" bottom="0.75" header="0.3" footer="0.3"/>
  <pageSetup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5"/>
  <sheetViews>
    <sheetView showGridLines="0" view="pageLayout" topLeftCell="A61" zoomScaleNormal="50" zoomScaleSheetLayoutView="75" workbookViewId="0">
      <selection activeCell="B26" sqref="B26"/>
    </sheetView>
  </sheetViews>
  <sheetFormatPr baseColWidth="10" defaultRowHeight="12.75"/>
  <cols>
    <col min="1" max="1" width="7.85546875" style="19" customWidth="1"/>
    <col min="2" max="2" width="27.7109375" style="19" customWidth="1"/>
    <col min="3" max="3" width="16" style="19" customWidth="1"/>
    <col min="4" max="6" width="17.7109375" style="19" customWidth="1"/>
    <col min="7" max="7" width="15.42578125" style="19" customWidth="1"/>
    <col min="8" max="8" width="19.7109375" style="19" customWidth="1"/>
    <col min="9" max="258" width="11.42578125" style="19"/>
    <col min="259" max="259" width="38.42578125" style="19" customWidth="1"/>
    <col min="260" max="264" width="19.7109375" style="19" customWidth="1"/>
    <col min="265" max="514" width="11.42578125" style="19"/>
    <col min="515" max="515" width="38.42578125" style="19" customWidth="1"/>
    <col min="516" max="520" width="19.7109375" style="19" customWidth="1"/>
    <col min="521" max="770" width="11.42578125" style="19"/>
    <col min="771" max="771" width="38.42578125" style="19" customWidth="1"/>
    <col min="772" max="776" width="19.7109375" style="19" customWidth="1"/>
    <col min="777" max="1026" width="11.42578125" style="19"/>
    <col min="1027" max="1027" width="38.42578125" style="19" customWidth="1"/>
    <col min="1028" max="1032" width="19.7109375" style="19" customWidth="1"/>
    <col min="1033" max="1282" width="11.42578125" style="19"/>
    <col min="1283" max="1283" width="38.42578125" style="19" customWidth="1"/>
    <col min="1284" max="1288" width="19.7109375" style="19" customWidth="1"/>
    <col min="1289" max="1538" width="11.42578125" style="19"/>
    <col min="1539" max="1539" width="38.42578125" style="19" customWidth="1"/>
    <col min="1540" max="1544" width="19.7109375" style="19" customWidth="1"/>
    <col min="1545" max="1794" width="11.42578125" style="19"/>
    <col min="1795" max="1795" width="38.42578125" style="19" customWidth="1"/>
    <col min="1796" max="1800" width="19.7109375" style="19" customWidth="1"/>
    <col min="1801" max="2050" width="11.42578125" style="19"/>
    <col min="2051" max="2051" width="38.42578125" style="19" customWidth="1"/>
    <col min="2052" max="2056" width="19.7109375" style="19" customWidth="1"/>
    <col min="2057" max="2306" width="11.42578125" style="19"/>
    <col min="2307" max="2307" width="38.42578125" style="19" customWidth="1"/>
    <col min="2308" max="2312" width="19.7109375" style="19" customWidth="1"/>
    <col min="2313" max="2562" width="11.42578125" style="19"/>
    <col min="2563" max="2563" width="38.42578125" style="19" customWidth="1"/>
    <col min="2564" max="2568" width="19.7109375" style="19" customWidth="1"/>
    <col min="2569" max="2818" width="11.42578125" style="19"/>
    <col min="2819" max="2819" width="38.42578125" style="19" customWidth="1"/>
    <col min="2820" max="2824" width="19.7109375" style="19" customWidth="1"/>
    <col min="2825" max="3074" width="11.42578125" style="19"/>
    <col min="3075" max="3075" width="38.42578125" style="19" customWidth="1"/>
    <col min="3076" max="3080" width="19.7109375" style="19" customWidth="1"/>
    <col min="3081" max="3330" width="11.42578125" style="19"/>
    <col min="3331" max="3331" width="38.42578125" style="19" customWidth="1"/>
    <col min="3332" max="3336" width="19.7109375" style="19" customWidth="1"/>
    <col min="3337" max="3586" width="11.42578125" style="19"/>
    <col min="3587" max="3587" width="38.42578125" style="19" customWidth="1"/>
    <col min="3588" max="3592" width="19.7109375" style="19" customWidth="1"/>
    <col min="3593" max="3842" width="11.42578125" style="19"/>
    <col min="3843" max="3843" width="38.42578125" style="19" customWidth="1"/>
    <col min="3844" max="3848" width="19.7109375" style="19" customWidth="1"/>
    <col min="3849" max="4098" width="11.42578125" style="19"/>
    <col min="4099" max="4099" width="38.42578125" style="19" customWidth="1"/>
    <col min="4100" max="4104" width="19.7109375" style="19" customWidth="1"/>
    <col min="4105" max="4354" width="11.42578125" style="19"/>
    <col min="4355" max="4355" width="38.42578125" style="19" customWidth="1"/>
    <col min="4356" max="4360" width="19.7109375" style="19" customWidth="1"/>
    <col min="4361" max="4610" width="11.42578125" style="19"/>
    <col min="4611" max="4611" width="38.42578125" style="19" customWidth="1"/>
    <col min="4612" max="4616" width="19.7109375" style="19" customWidth="1"/>
    <col min="4617" max="4866" width="11.42578125" style="19"/>
    <col min="4867" max="4867" width="38.42578125" style="19" customWidth="1"/>
    <col min="4868" max="4872" width="19.7109375" style="19" customWidth="1"/>
    <col min="4873" max="5122" width="11.42578125" style="19"/>
    <col min="5123" max="5123" width="38.42578125" style="19" customWidth="1"/>
    <col min="5124" max="5128" width="19.7109375" style="19" customWidth="1"/>
    <col min="5129" max="5378" width="11.42578125" style="19"/>
    <col min="5379" max="5379" width="38.42578125" style="19" customWidth="1"/>
    <col min="5380" max="5384" width="19.7109375" style="19" customWidth="1"/>
    <col min="5385" max="5634" width="11.42578125" style="19"/>
    <col min="5635" max="5635" width="38.42578125" style="19" customWidth="1"/>
    <col min="5636" max="5640" width="19.7109375" style="19" customWidth="1"/>
    <col min="5641" max="5890" width="11.42578125" style="19"/>
    <col min="5891" max="5891" width="38.42578125" style="19" customWidth="1"/>
    <col min="5892" max="5896" width="19.7109375" style="19" customWidth="1"/>
    <col min="5897" max="6146" width="11.42578125" style="19"/>
    <col min="6147" max="6147" width="38.42578125" style="19" customWidth="1"/>
    <col min="6148" max="6152" width="19.7109375" style="19" customWidth="1"/>
    <col min="6153" max="6402" width="11.42578125" style="19"/>
    <col min="6403" max="6403" width="38.42578125" style="19" customWidth="1"/>
    <col min="6404" max="6408" width="19.7109375" style="19" customWidth="1"/>
    <col min="6409" max="6658" width="11.42578125" style="19"/>
    <col min="6659" max="6659" width="38.42578125" style="19" customWidth="1"/>
    <col min="6660" max="6664" width="19.7109375" style="19" customWidth="1"/>
    <col min="6665" max="6914" width="11.42578125" style="19"/>
    <col min="6915" max="6915" width="38.42578125" style="19" customWidth="1"/>
    <col min="6916" max="6920" width="19.7109375" style="19" customWidth="1"/>
    <col min="6921" max="7170" width="11.42578125" style="19"/>
    <col min="7171" max="7171" width="38.42578125" style="19" customWidth="1"/>
    <col min="7172" max="7176" width="19.7109375" style="19" customWidth="1"/>
    <col min="7177" max="7426" width="11.42578125" style="19"/>
    <col min="7427" max="7427" width="38.42578125" style="19" customWidth="1"/>
    <col min="7428" max="7432" width="19.7109375" style="19" customWidth="1"/>
    <col min="7433" max="7682" width="11.42578125" style="19"/>
    <col min="7683" max="7683" width="38.42578125" style="19" customWidth="1"/>
    <col min="7684" max="7688" width="19.7109375" style="19" customWidth="1"/>
    <col min="7689" max="7938" width="11.42578125" style="19"/>
    <col min="7939" max="7939" width="38.42578125" style="19" customWidth="1"/>
    <col min="7940" max="7944" width="19.7109375" style="19" customWidth="1"/>
    <col min="7945" max="8194" width="11.42578125" style="19"/>
    <col min="8195" max="8195" width="38.42578125" style="19" customWidth="1"/>
    <col min="8196" max="8200" width="19.7109375" style="19" customWidth="1"/>
    <col min="8201" max="8450" width="11.42578125" style="19"/>
    <col min="8451" max="8451" width="38.42578125" style="19" customWidth="1"/>
    <col min="8452" max="8456" width="19.7109375" style="19" customWidth="1"/>
    <col min="8457" max="8706" width="11.42578125" style="19"/>
    <col min="8707" max="8707" width="38.42578125" style="19" customWidth="1"/>
    <col min="8708" max="8712" width="19.7109375" style="19" customWidth="1"/>
    <col min="8713" max="8962" width="11.42578125" style="19"/>
    <col min="8963" max="8963" width="38.42578125" style="19" customWidth="1"/>
    <col min="8964" max="8968" width="19.7109375" style="19" customWidth="1"/>
    <col min="8969" max="9218" width="11.42578125" style="19"/>
    <col min="9219" max="9219" width="38.42578125" style="19" customWidth="1"/>
    <col min="9220" max="9224" width="19.7109375" style="19" customWidth="1"/>
    <col min="9225" max="9474" width="11.42578125" style="19"/>
    <col min="9475" max="9475" width="38.42578125" style="19" customWidth="1"/>
    <col min="9476" max="9480" width="19.7109375" style="19" customWidth="1"/>
    <col min="9481" max="9730" width="11.42578125" style="19"/>
    <col min="9731" max="9731" width="38.42578125" style="19" customWidth="1"/>
    <col min="9732" max="9736" width="19.7109375" style="19" customWidth="1"/>
    <col min="9737" max="9986" width="11.42578125" style="19"/>
    <col min="9987" max="9987" width="38.42578125" style="19" customWidth="1"/>
    <col min="9988" max="9992" width="19.7109375" style="19" customWidth="1"/>
    <col min="9993" max="10242" width="11.42578125" style="19"/>
    <col min="10243" max="10243" width="38.42578125" style="19" customWidth="1"/>
    <col min="10244" max="10248" width="19.7109375" style="19" customWidth="1"/>
    <col min="10249" max="10498" width="11.42578125" style="19"/>
    <col min="10499" max="10499" width="38.42578125" style="19" customWidth="1"/>
    <col min="10500" max="10504" width="19.7109375" style="19" customWidth="1"/>
    <col min="10505" max="10754" width="11.42578125" style="19"/>
    <col min="10755" max="10755" width="38.42578125" style="19" customWidth="1"/>
    <col min="10756" max="10760" width="19.7109375" style="19" customWidth="1"/>
    <col min="10761" max="11010" width="11.42578125" style="19"/>
    <col min="11011" max="11011" width="38.42578125" style="19" customWidth="1"/>
    <col min="11012" max="11016" width="19.7109375" style="19" customWidth="1"/>
    <col min="11017" max="11266" width="11.42578125" style="19"/>
    <col min="11267" max="11267" width="38.42578125" style="19" customWidth="1"/>
    <col min="11268" max="11272" width="19.7109375" style="19" customWidth="1"/>
    <col min="11273" max="11522" width="11.42578125" style="19"/>
    <col min="11523" max="11523" width="38.42578125" style="19" customWidth="1"/>
    <col min="11524" max="11528" width="19.7109375" style="19" customWidth="1"/>
    <col min="11529" max="11778" width="11.42578125" style="19"/>
    <col min="11779" max="11779" width="38.42578125" style="19" customWidth="1"/>
    <col min="11780" max="11784" width="19.7109375" style="19" customWidth="1"/>
    <col min="11785" max="12034" width="11.42578125" style="19"/>
    <col min="12035" max="12035" width="38.42578125" style="19" customWidth="1"/>
    <col min="12036" max="12040" width="19.7109375" style="19" customWidth="1"/>
    <col min="12041" max="12290" width="11.42578125" style="19"/>
    <col min="12291" max="12291" width="38.42578125" style="19" customWidth="1"/>
    <col min="12292" max="12296" width="19.7109375" style="19" customWidth="1"/>
    <col min="12297" max="12546" width="11.42578125" style="19"/>
    <col min="12547" max="12547" width="38.42578125" style="19" customWidth="1"/>
    <col min="12548" max="12552" width="19.7109375" style="19" customWidth="1"/>
    <col min="12553" max="12802" width="11.42578125" style="19"/>
    <col min="12803" max="12803" width="38.42578125" style="19" customWidth="1"/>
    <col min="12804" max="12808" width="19.7109375" style="19" customWidth="1"/>
    <col min="12809" max="13058" width="11.42578125" style="19"/>
    <col min="13059" max="13059" width="38.42578125" style="19" customWidth="1"/>
    <col min="13060" max="13064" width="19.7109375" style="19" customWidth="1"/>
    <col min="13065" max="13314" width="11.42578125" style="19"/>
    <col min="13315" max="13315" width="38.42578125" style="19" customWidth="1"/>
    <col min="13316" max="13320" width="19.7109375" style="19" customWidth="1"/>
    <col min="13321" max="13570" width="11.42578125" style="19"/>
    <col min="13571" max="13571" width="38.42578125" style="19" customWidth="1"/>
    <col min="13572" max="13576" width="19.7109375" style="19" customWidth="1"/>
    <col min="13577" max="13826" width="11.42578125" style="19"/>
    <col min="13827" max="13827" width="38.42578125" style="19" customWidth="1"/>
    <col min="13828" max="13832" width="19.7109375" style="19" customWidth="1"/>
    <col min="13833" max="14082" width="11.42578125" style="19"/>
    <col min="14083" max="14083" width="38.42578125" style="19" customWidth="1"/>
    <col min="14084" max="14088" width="19.7109375" style="19" customWidth="1"/>
    <col min="14089" max="14338" width="11.42578125" style="19"/>
    <col min="14339" max="14339" width="38.42578125" style="19" customWidth="1"/>
    <col min="14340" max="14344" width="19.7109375" style="19" customWidth="1"/>
    <col min="14345" max="14594" width="11.42578125" style="19"/>
    <col min="14595" max="14595" width="38.42578125" style="19" customWidth="1"/>
    <col min="14596" max="14600" width="19.7109375" style="19" customWidth="1"/>
    <col min="14601" max="14850" width="11.42578125" style="19"/>
    <col min="14851" max="14851" width="38.42578125" style="19" customWidth="1"/>
    <col min="14852" max="14856" width="19.7109375" style="19" customWidth="1"/>
    <col min="14857" max="15106" width="11.42578125" style="19"/>
    <col min="15107" max="15107" width="38.42578125" style="19" customWidth="1"/>
    <col min="15108" max="15112" width="19.7109375" style="19" customWidth="1"/>
    <col min="15113" max="15362" width="11.42578125" style="19"/>
    <col min="15363" max="15363" width="38.42578125" style="19" customWidth="1"/>
    <col min="15364" max="15368" width="19.7109375" style="19" customWidth="1"/>
    <col min="15369" max="15618" width="11.42578125" style="19"/>
    <col min="15619" max="15619" width="38.42578125" style="19" customWidth="1"/>
    <col min="15620" max="15624" width="19.7109375" style="19" customWidth="1"/>
    <col min="15625" max="15874" width="11.42578125" style="19"/>
    <col min="15875" max="15875" width="38.42578125" style="19" customWidth="1"/>
    <col min="15876" max="15880" width="19.7109375" style="19" customWidth="1"/>
    <col min="15881" max="16130" width="11.42578125" style="19"/>
    <col min="16131" max="16131" width="38.42578125" style="19" customWidth="1"/>
    <col min="16132" max="16136" width="19.7109375" style="19" customWidth="1"/>
    <col min="16137" max="16384" width="11.42578125" style="19"/>
  </cols>
  <sheetData>
    <row r="1" spans="1:10" ht="18.75" customHeight="1"/>
    <row r="2" spans="1:10" ht="12.75" customHeight="1">
      <c r="A2" s="339" t="s">
        <v>147</v>
      </c>
      <c r="B2" s="339"/>
      <c r="C2" s="339"/>
      <c r="D2" s="339"/>
      <c r="E2" s="339"/>
      <c r="F2" s="339"/>
      <c r="G2" s="339"/>
      <c r="H2" s="233"/>
      <c r="I2" s="232"/>
      <c r="J2" s="232"/>
    </row>
    <row r="3" spans="1:10" ht="18" customHeight="1">
      <c r="A3" s="339"/>
      <c r="B3" s="339"/>
      <c r="C3" s="339"/>
      <c r="D3" s="339"/>
      <c r="E3" s="339"/>
      <c r="F3" s="339"/>
      <c r="G3" s="339"/>
      <c r="H3" s="233"/>
      <c r="I3" s="232"/>
      <c r="J3" s="232"/>
    </row>
    <row r="4" spans="1:10" ht="15.75" customHeight="1">
      <c r="A4" s="339"/>
      <c r="B4" s="339"/>
      <c r="C4" s="339"/>
      <c r="D4" s="339"/>
      <c r="E4" s="339"/>
      <c r="F4" s="339"/>
      <c r="G4" s="339"/>
      <c r="H4" s="233"/>
      <c r="I4" s="232"/>
      <c r="J4" s="232"/>
    </row>
    <row r="5" spans="1:10" ht="22.5" customHeight="1">
      <c r="A5" s="233"/>
      <c r="B5" s="233"/>
      <c r="C5" s="233"/>
      <c r="D5" s="233"/>
      <c r="E5" s="233"/>
      <c r="F5" s="233"/>
      <c r="G5" s="233"/>
      <c r="H5" s="233"/>
      <c r="I5" s="232"/>
      <c r="J5" s="232"/>
    </row>
    <row r="6" spans="1:10" ht="12.75" customHeight="1">
      <c r="A6" s="232"/>
      <c r="B6" s="232"/>
      <c r="C6" s="232"/>
      <c r="D6" s="232"/>
      <c r="E6" s="232"/>
      <c r="F6" s="232"/>
      <c r="G6" s="232"/>
      <c r="H6" s="232"/>
      <c r="I6" s="232"/>
      <c r="J6" s="232"/>
    </row>
    <row r="9" spans="1:10" ht="33" customHeight="1" thickBot="1">
      <c r="B9" s="122" t="s">
        <v>60</v>
      </c>
      <c r="C9" s="123" t="s">
        <v>1</v>
      </c>
      <c r="D9" s="123" t="s">
        <v>2</v>
      </c>
      <c r="E9" s="123" t="s">
        <v>3</v>
      </c>
      <c r="F9" s="123" t="s">
        <v>34</v>
      </c>
      <c r="G9" s="124" t="s">
        <v>17</v>
      </c>
    </row>
    <row r="10" spans="1:10" ht="23.25" customHeight="1">
      <c r="B10" s="236" t="s">
        <v>61</v>
      </c>
      <c r="C10" s="125">
        <v>31</v>
      </c>
      <c r="D10" s="125">
        <v>1</v>
      </c>
      <c r="E10" s="125">
        <v>4</v>
      </c>
      <c r="F10" s="125">
        <v>0</v>
      </c>
      <c r="G10" s="125">
        <f t="shared" ref="G10:G25" si="0">SUM(C10:F10)</f>
        <v>36</v>
      </c>
    </row>
    <row r="11" spans="1:10" ht="22.5" customHeight="1">
      <c r="B11" s="237" t="s">
        <v>62</v>
      </c>
      <c r="C11" s="126">
        <v>62</v>
      </c>
      <c r="D11" s="126">
        <v>0</v>
      </c>
      <c r="E11" s="126">
        <v>0</v>
      </c>
      <c r="F11" s="126">
        <v>0</v>
      </c>
      <c r="G11" s="127">
        <f t="shared" si="0"/>
        <v>62</v>
      </c>
      <c r="H11" s="20"/>
    </row>
    <row r="12" spans="1:10" ht="30" customHeight="1">
      <c r="B12" s="237" t="s">
        <v>63</v>
      </c>
      <c r="C12" s="126">
        <v>83</v>
      </c>
      <c r="D12" s="126">
        <v>1</v>
      </c>
      <c r="E12" s="126">
        <v>1</v>
      </c>
      <c r="F12" s="126">
        <v>0</v>
      </c>
      <c r="G12" s="127">
        <f t="shared" si="0"/>
        <v>85</v>
      </c>
    </row>
    <row r="13" spans="1:10" ht="27.95" customHeight="1">
      <c r="B13" s="237" t="s">
        <v>64</v>
      </c>
      <c r="C13" s="126">
        <v>55</v>
      </c>
      <c r="D13" s="126">
        <v>1</v>
      </c>
      <c r="E13" s="126">
        <v>2</v>
      </c>
      <c r="F13" s="126">
        <v>0</v>
      </c>
      <c r="G13" s="127">
        <f t="shared" si="0"/>
        <v>58</v>
      </c>
    </row>
    <row r="14" spans="1:10" ht="27.95" customHeight="1">
      <c r="B14" s="237" t="s">
        <v>65</v>
      </c>
      <c r="C14" s="126">
        <v>50</v>
      </c>
      <c r="D14" s="126">
        <v>0</v>
      </c>
      <c r="E14" s="126">
        <v>1</v>
      </c>
      <c r="F14" s="126">
        <v>0</v>
      </c>
      <c r="G14" s="127">
        <f t="shared" si="0"/>
        <v>51</v>
      </c>
    </row>
    <row r="15" spans="1:10" ht="27.95" customHeight="1">
      <c r="B15" s="237" t="s">
        <v>66</v>
      </c>
      <c r="C15" s="126">
        <v>49</v>
      </c>
      <c r="D15" s="126">
        <v>1</v>
      </c>
      <c r="E15" s="126">
        <v>1</v>
      </c>
      <c r="F15" s="126">
        <v>0</v>
      </c>
      <c r="G15" s="127">
        <f t="shared" si="0"/>
        <v>51</v>
      </c>
    </row>
    <row r="16" spans="1:10" ht="27.95" customHeight="1">
      <c r="B16" s="237" t="s">
        <v>67</v>
      </c>
      <c r="C16" s="126">
        <v>43</v>
      </c>
      <c r="D16" s="126">
        <v>1</v>
      </c>
      <c r="E16" s="126">
        <v>0</v>
      </c>
      <c r="F16" s="126">
        <v>0</v>
      </c>
      <c r="G16" s="127">
        <f t="shared" si="0"/>
        <v>44</v>
      </c>
    </row>
    <row r="17" spans="2:7" ht="27.95" customHeight="1">
      <c r="B17" s="237" t="s">
        <v>68</v>
      </c>
      <c r="C17" s="126">
        <v>41</v>
      </c>
      <c r="D17" s="126">
        <v>1</v>
      </c>
      <c r="E17" s="126">
        <v>1</v>
      </c>
      <c r="F17" s="126">
        <v>0</v>
      </c>
      <c r="G17" s="127">
        <f t="shared" si="0"/>
        <v>43</v>
      </c>
    </row>
    <row r="18" spans="2:7" ht="27.95" customHeight="1">
      <c r="B18" s="237" t="s">
        <v>69</v>
      </c>
      <c r="C18" s="126">
        <v>29</v>
      </c>
      <c r="D18" s="126">
        <v>1</v>
      </c>
      <c r="E18" s="126">
        <v>1</v>
      </c>
      <c r="F18" s="126">
        <v>0</v>
      </c>
      <c r="G18" s="126">
        <f t="shared" si="0"/>
        <v>31</v>
      </c>
    </row>
    <row r="19" spans="2:7" ht="27.95" customHeight="1">
      <c r="B19" s="237" t="s">
        <v>70</v>
      </c>
      <c r="C19" s="126">
        <v>23</v>
      </c>
      <c r="D19" s="126">
        <v>0</v>
      </c>
      <c r="E19" s="126">
        <v>0</v>
      </c>
      <c r="F19" s="126">
        <v>0</v>
      </c>
      <c r="G19" s="126">
        <f t="shared" si="0"/>
        <v>23</v>
      </c>
    </row>
    <row r="20" spans="2:7" ht="27.95" customHeight="1">
      <c r="B20" s="237" t="s">
        <v>71</v>
      </c>
      <c r="C20" s="126">
        <v>17</v>
      </c>
      <c r="D20" s="126">
        <v>0</v>
      </c>
      <c r="E20" s="126">
        <v>0</v>
      </c>
      <c r="F20" s="126">
        <v>0</v>
      </c>
      <c r="G20" s="126">
        <f t="shared" si="0"/>
        <v>17</v>
      </c>
    </row>
    <row r="21" spans="2:7" ht="27.95" customHeight="1">
      <c r="B21" s="237" t="s">
        <v>72</v>
      </c>
      <c r="C21" s="126">
        <v>4</v>
      </c>
      <c r="D21" s="126">
        <v>0</v>
      </c>
      <c r="E21" s="126">
        <v>0</v>
      </c>
      <c r="F21" s="126">
        <v>0</v>
      </c>
      <c r="G21" s="126">
        <f t="shared" si="0"/>
        <v>4</v>
      </c>
    </row>
    <row r="22" spans="2:7" ht="27.95" customHeight="1">
      <c r="B22" s="237" t="s">
        <v>73</v>
      </c>
      <c r="C22" s="126">
        <v>5</v>
      </c>
      <c r="D22" s="126">
        <v>0</v>
      </c>
      <c r="E22" s="126">
        <v>0</v>
      </c>
      <c r="F22" s="126">
        <v>0</v>
      </c>
      <c r="G22" s="126">
        <f t="shared" si="0"/>
        <v>5</v>
      </c>
    </row>
    <row r="23" spans="2:7" ht="27.95" customHeight="1">
      <c r="B23" s="237" t="s">
        <v>74</v>
      </c>
      <c r="C23" s="126">
        <v>2</v>
      </c>
      <c r="D23" s="126">
        <v>0</v>
      </c>
      <c r="E23" s="126">
        <v>0</v>
      </c>
      <c r="F23" s="126">
        <v>0</v>
      </c>
      <c r="G23" s="126">
        <f t="shared" si="0"/>
        <v>2</v>
      </c>
    </row>
    <row r="24" spans="2:7" ht="27.95" customHeight="1">
      <c r="B24" s="237" t="s">
        <v>75</v>
      </c>
      <c r="C24" s="126">
        <v>0</v>
      </c>
      <c r="D24" s="126">
        <v>0</v>
      </c>
      <c r="E24" s="126">
        <v>0</v>
      </c>
      <c r="F24" s="126">
        <v>0</v>
      </c>
      <c r="G24" s="126">
        <f t="shared" si="0"/>
        <v>0</v>
      </c>
    </row>
    <row r="25" spans="2:7" ht="27.95" customHeight="1">
      <c r="B25" s="237" t="s">
        <v>76</v>
      </c>
      <c r="C25" s="126">
        <v>0</v>
      </c>
      <c r="D25" s="126">
        <v>0</v>
      </c>
      <c r="E25" s="126">
        <v>0</v>
      </c>
      <c r="F25" s="126">
        <v>0</v>
      </c>
      <c r="G25" s="126">
        <f t="shared" si="0"/>
        <v>0</v>
      </c>
    </row>
    <row r="26" spans="2:7" ht="12" customHeight="1" thickBot="1">
      <c r="B26" s="132"/>
      <c r="C26" s="129"/>
      <c r="D26" s="129"/>
      <c r="E26" s="129"/>
      <c r="F26" s="129"/>
      <c r="G26" s="129"/>
    </row>
    <row r="27" spans="2:7" ht="34.5" customHeight="1" thickBot="1">
      <c r="B27" s="240" t="s">
        <v>119</v>
      </c>
      <c r="C27" s="241">
        <f>SUM(C10:C26)</f>
        <v>494</v>
      </c>
      <c r="D27" s="241">
        <f>SUM(D10:D26)</f>
        <v>7</v>
      </c>
      <c r="E27" s="241">
        <f>SUM(E10:E26)</f>
        <v>11</v>
      </c>
      <c r="F27" s="241">
        <f>SUM(F10:F26)</f>
        <v>0</v>
      </c>
      <c r="G27" s="242">
        <f>SUM(C27:F27)</f>
        <v>512</v>
      </c>
    </row>
    <row r="28" spans="2:7" ht="13.5" customHeight="1">
      <c r="B28" s="239"/>
      <c r="C28" s="58"/>
      <c r="D28" s="58"/>
      <c r="E28" s="58"/>
      <c r="F28" s="58"/>
      <c r="G28" s="58"/>
    </row>
    <row r="29" spans="2:7" ht="27" customHeight="1">
      <c r="B29" s="237" t="s">
        <v>77</v>
      </c>
      <c r="C29" s="126">
        <v>1</v>
      </c>
      <c r="D29" s="126">
        <v>0</v>
      </c>
      <c r="E29" s="126">
        <v>0</v>
      </c>
      <c r="F29" s="126">
        <v>0</v>
      </c>
      <c r="G29" s="126">
        <f>Tabla12[[#This Row],[CAIDA DE PERSONA]]+Tabla12[[#This Row],[VOLCADURAS]]+Tabla12[[#This Row],[ATROPELLOS]]+Tabla12[[#This Row],[CHOQUES]]</f>
        <v>1</v>
      </c>
    </row>
    <row r="30" spans="2:7" ht="21" customHeight="1">
      <c r="B30" s="237" t="s">
        <v>78</v>
      </c>
      <c r="C30" s="126">
        <v>0</v>
      </c>
      <c r="D30" s="126">
        <v>0</v>
      </c>
      <c r="E30" s="131">
        <v>0</v>
      </c>
      <c r="F30" s="126">
        <v>0</v>
      </c>
      <c r="G30" s="126">
        <f>Tabla12[[#This Row],[CAIDA DE PERSONA]]+Tabla12[[#This Row],[VOLCADURAS]]+Tabla12[[#This Row],[ATROPELLOS]]+Tabla12[[#This Row],[CHOQUES]]</f>
        <v>0</v>
      </c>
    </row>
    <row r="31" spans="2:7" ht="18.75" customHeight="1">
      <c r="B31" s="237" t="s">
        <v>79</v>
      </c>
      <c r="C31" s="126">
        <v>1</v>
      </c>
      <c r="D31" s="126"/>
      <c r="E31" s="131">
        <v>0</v>
      </c>
      <c r="F31" s="126">
        <v>0</v>
      </c>
      <c r="G31" s="126">
        <f>Tabla12[[#This Row],[CAIDA DE PERSONA]]+Tabla12[[#This Row],[VOLCADURAS]]+Tabla12[[#This Row],[ATROPELLOS]]+Tabla12[[#This Row],[CHOQUES]]</f>
        <v>1</v>
      </c>
    </row>
    <row r="32" spans="2:7" ht="21.75" customHeight="1">
      <c r="B32" s="237" t="s">
        <v>80</v>
      </c>
      <c r="C32" s="126">
        <v>1</v>
      </c>
      <c r="D32" s="126">
        <v>0</v>
      </c>
      <c r="E32" s="126">
        <v>0</v>
      </c>
      <c r="F32" s="126">
        <v>0</v>
      </c>
      <c r="G32" s="126">
        <f>Tabla12[[#This Row],[CAIDA DE PERSONA]]+Tabla12[[#This Row],[VOLCADURAS]]+Tabla12[[#This Row],[ATROPELLOS]]+Tabla12[[#This Row],[CHOQUES]]</f>
        <v>1</v>
      </c>
    </row>
    <row r="33" spans="2:10" ht="9.75" customHeight="1" thickBot="1">
      <c r="B33" s="132"/>
      <c r="C33" s="129"/>
      <c r="D33" s="129"/>
      <c r="E33" s="129"/>
      <c r="F33" s="129"/>
      <c r="G33" s="129"/>
      <c r="J33" s="28"/>
    </row>
    <row r="34" spans="2:10" ht="32.25" customHeight="1" thickBot="1">
      <c r="B34" s="238" t="s">
        <v>81</v>
      </c>
      <c r="C34" s="130">
        <f>SUM(C29:C33)</f>
        <v>3</v>
      </c>
      <c r="D34" s="130">
        <f>SUM(D29:D33)</f>
        <v>0</v>
      </c>
      <c r="E34" s="130">
        <f>SUM(E29:E33)</f>
        <v>0</v>
      </c>
      <c r="F34" s="130">
        <f>SUM(F29:F33)</f>
        <v>0</v>
      </c>
      <c r="G34" s="57">
        <f>SUM(C34:F34)</f>
        <v>3</v>
      </c>
      <c r="J34" s="28"/>
    </row>
    <row r="35" spans="2:10" ht="9.75" customHeight="1" thickBot="1">
      <c r="B35" s="27"/>
      <c r="C35" s="28"/>
      <c r="D35" s="28"/>
      <c r="E35" s="28"/>
      <c r="F35" s="28"/>
      <c r="G35" s="28"/>
      <c r="J35" s="28"/>
    </row>
    <row r="36" spans="2:10" ht="32.25" customHeight="1" thickBot="1">
      <c r="B36" s="235" t="s">
        <v>82</v>
      </c>
      <c r="C36" s="36">
        <v>15</v>
      </c>
      <c r="D36" s="36">
        <v>0</v>
      </c>
      <c r="E36" s="37">
        <v>0</v>
      </c>
      <c r="F36" s="37">
        <v>0</v>
      </c>
      <c r="G36" s="38">
        <f>C36+D36+E36+F36</f>
        <v>15</v>
      </c>
    </row>
    <row r="37" spans="2:10" ht="30.95" customHeight="1">
      <c r="B37" s="235" t="s">
        <v>5</v>
      </c>
      <c r="C37" s="37">
        <f>C34+C27+C36</f>
        <v>512</v>
      </c>
      <c r="D37" s="37">
        <f>D36+D34+D27</f>
        <v>7</v>
      </c>
      <c r="E37" s="37">
        <f>E36+E34+E27</f>
        <v>11</v>
      </c>
      <c r="F37" s="37">
        <f>F36+F34+F27</f>
        <v>0</v>
      </c>
      <c r="G37" s="38">
        <f>C37+D37+E37+F37</f>
        <v>530</v>
      </c>
      <c r="J37" s="35"/>
    </row>
    <row r="38" spans="2:10" ht="3.75" customHeight="1">
      <c r="C38" s="234"/>
    </row>
    <row r="39" spans="2:10" ht="25.5" customHeight="1"/>
    <row r="40" spans="2:10" ht="18.75" customHeight="1">
      <c r="C40" s="27"/>
      <c r="D40" s="28"/>
      <c r="E40" s="28"/>
      <c r="F40" s="28"/>
      <c r="G40" s="28"/>
      <c r="H40" s="28"/>
    </row>
    <row r="41" spans="2:10" ht="30.95" customHeight="1">
      <c r="D41" s="338" t="s">
        <v>122</v>
      </c>
      <c r="E41" s="338"/>
      <c r="F41" s="338"/>
      <c r="G41" s="338"/>
    </row>
    <row r="42" spans="2:10" ht="30.95" customHeight="1">
      <c r="C42" s="30"/>
      <c r="D42" s="338"/>
      <c r="E42" s="338"/>
      <c r="F42" s="338"/>
      <c r="G42" s="338"/>
      <c r="H42" s="30"/>
    </row>
    <row r="43" spans="2:10" ht="30.95" customHeight="1">
      <c r="C43" s="30"/>
      <c r="D43" s="30"/>
      <c r="E43" s="30"/>
      <c r="F43" s="30"/>
      <c r="G43" s="30"/>
      <c r="H43" s="30"/>
    </row>
    <row r="44" spans="2:10" ht="30.95" customHeight="1">
      <c r="C44" s="31"/>
      <c r="D44" s="31"/>
      <c r="E44" s="31"/>
      <c r="F44" s="31"/>
      <c r="G44" s="31"/>
      <c r="H44" s="31"/>
    </row>
    <row r="45" spans="2:10" ht="30.95" customHeight="1">
      <c r="C45" s="32"/>
      <c r="D45" s="32"/>
      <c r="E45" s="32"/>
      <c r="F45" s="32"/>
      <c r="G45" s="32"/>
      <c r="H45" s="32"/>
    </row>
    <row r="46" spans="2:10" ht="30.95" customHeight="1">
      <c r="C46" s="33"/>
      <c r="D46" s="33"/>
      <c r="E46" s="33"/>
      <c r="F46" s="33"/>
      <c r="G46" s="33"/>
      <c r="H46" s="33"/>
    </row>
    <row r="47" spans="2:10" ht="30.95" customHeight="1">
      <c r="C47" s="27"/>
      <c r="D47" s="28"/>
      <c r="E47" s="28"/>
      <c r="F47" s="28"/>
      <c r="G47" s="28"/>
      <c r="H47" s="28"/>
    </row>
    <row r="48" spans="2:10" ht="30.95" customHeight="1">
      <c r="C48" s="27"/>
      <c r="D48" s="28"/>
      <c r="E48" s="28"/>
      <c r="F48" s="28"/>
      <c r="G48" s="28"/>
      <c r="H48" s="28"/>
    </row>
    <row r="49" spans="3:8" ht="30.95" customHeight="1">
      <c r="C49" s="27"/>
      <c r="D49" s="28"/>
      <c r="E49" s="28"/>
      <c r="F49" s="28"/>
      <c r="G49" s="28"/>
      <c r="H49" s="28"/>
    </row>
    <row r="50" spans="3:8" ht="30.95" customHeight="1">
      <c r="C50" s="27"/>
      <c r="D50" s="28"/>
      <c r="E50" s="28"/>
      <c r="F50" s="28"/>
      <c r="G50" s="28"/>
      <c r="H50" s="28"/>
    </row>
    <row r="51" spans="3:8" ht="30.95" customHeight="1">
      <c r="C51" s="27"/>
      <c r="D51" s="28"/>
      <c r="E51" s="28"/>
      <c r="F51" s="28"/>
      <c r="G51" s="28"/>
      <c r="H51" s="28"/>
    </row>
    <row r="52" spans="3:8" ht="30.95" customHeight="1">
      <c r="C52" s="34"/>
      <c r="D52" s="26"/>
      <c r="E52" s="26"/>
      <c r="F52" s="26"/>
      <c r="G52" s="26"/>
      <c r="H52" s="26"/>
    </row>
    <row r="53" spans="3:8" ht="30.95" customHeight="1">
      <c r="C53" s="27"/>
      <c r="D53" s="28"/>
      <c r="E53" s="28"/>
      <c r="F53" s="28"/>
      <c r="G53" s="28"/>
      <c r="H53" s="28"/>
    </row>
    <row r="54" spans="3:8" ht="30.95" customHeight="1">
      <c r="C54" s="27"/>
      <c r="D54" s="28"/>
      <c r="E54" s="28"/>
      <c r="F54" s="28"/>
      <c r="G54" s="28"/>
      <c r="H54" s="28"/>
    </row>
    <row r="55" spans="3:8" ht="30.95" customHeight="1">
      <c r="C55" s="29"/>
      <c r="D55" s="28"/>
      <c r="E55" s="28"/>
      <c r="F55" s="28"/>
      <c r="G55" s="28"/>
      <c r="H55" s="28"/>
    </row>
  </sheetData>
  <mergeCells count="2">
    <mergeCell ref="D41:G42"/>
    <mergeCell ref="A2:G4"/>
  </mergeCells>
  <printOptions horizontalCentered="1"/>
  <pageMargins left="0.25" right="0.25" top="0.75" bottom="0.75" header="0.3" footer="0.3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06"/>
  <sheetViews>
    <sheetView showGridLines="0" view="pageLayout" topLeftCell="A67" zoomScaleNormal="100" workbookViewId="0">
      <selection activeCell="B26" sqref="B26"/>
    </sheetView>
  </sheetViews>
  <sheetFormatPr baseColWidth="10" defaultRowHeight="12.75"/>
  <cols>
    <col min="1" max="1" width="5.7109375" style="19" customWidth="1"/>
    <col min="2" max="2" width="22.5703125" style="19" customWidth="1"/>
    <col min="3" max="3" width="14.85546875" style="19" customWidth="1"/>
    <col min="4" max="4" width="17.42578125" style="19" customWidth="1"/>
    <col min="5" max="5" width="19.42578125" style="19" customWidth="1"/>
    <col min="6" max="6" width="17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1" spans="2:7" ht="18" customHeight="1"/>
    <row r="2" spans="2:7" ht="12.75" customHeight="1">
      <c r="B2" s="337" t="s">
        <v>148</v>
      </c>
      <c r="C2" s="337"/>
      <c r="D2" s="337"/>
      <c r="E2" s="337"/>
      <c r="F2" s="337"/>
      <c r="G2" s="233"/>
    </row>
    <row r="3" spans="2:7" ht="12.75" customHeight="1">
      <c r="B3" s="337"/>
      <c r="C3" s="337"/>
      <c r="D3" s="337"/>
      <c r="E3" s="337"/>
      <c r="F3" s="337"/>
      <c r="G3" s="233"/>
    </row>
    <row r="4" spans="2:7" ht="7.5" customHeight="1">
      <c r="B4" s="337"/>
      <c r="C4" s="337"/>
      <c r="D4" s="337"/>
      <c r="E4" s="337"/>
      <c r="F4" s="337"/>
      <c r="G4" s="233"/>
    </row>
    <row r="7" spans="2:7" ht="14.25" customHeight="1"/>
    <row r="8" spans="2:7" ht="1.5" hidden="1" customHeight="1"/>
    <row r="9" spans="2:7" ht="16.5" customHeight="1"/>
    <row r="10" spans="2:7">
      <c r="B10" s="40"/>
      <c r="C10" s="40"/>
      <c r="D10" s="40"/>
      <c r="E10" s="40"/>
      <c r="F10" s="40"/>
      <c r="G10" s="40"/>
    </row>
    <row r="11" spans="2:7" ht="30" customHeight="1">
      <c r="B11" s="133" t="s">
        <v>33</v>
      </c>
      <c r="C11" s="133" t="s">
        <v>1</v>
      </c>
      <c r="D11" s="133" t="s">
        <v>2</v>
      </c>
      <c r="E11" s="133" t="s">
        <v>3</v>
      </c>
      <c r="F11" s="133" t="s">
        <v>34</v>
      </c>
      <c r="G11" s="134" t="s">
        <v>17</v>
      </c>
    </row>
    <row r="12" spans="2:7" ht="27.95" customHeight="1">
      <c r="B12" s="41" t="s">
        <v>35</v>
      </c>
      <c r="C12" s="39">
        <v>5</v>
      </c>
      <c r="D12" s="39">
        <v>0</v>
      </c>
      <c r="E12" s="39">
        <v>1</v>
      </c>
      <c r="F12" s="39"/>
      <c r="G12" s="85">
        <f t="shared" ref="G12:G35" si="0">SUM(C12:F12)</f>
        <v>6</v>
      </c>
    </row>
    <row r="13" spans="2:7" ht="27.95" customHeight="1">
      <c r="B13" s="41" t="s">
        <v>36</v>
      </c>
      <c r="C13" s="39">
        <v>4</v>
      </c>
      <c r="D13" s="39">
        <v>0</v>
      </c>
      <c r="E13" s="39">
        <v>0</v>
      </c>
      <c r="F13" s="39">
        <v>0</v>
      </c>
      <c r="G13" s="85">
        <f t="shared" si="0"/>
        <v>4</v>
      </c>
    </row>
    <row r="14" spans="2:7" ht="27.95" customHeight="1">
      <c r="B14" s="41" t="s">
        <v>37</v>
      </c>
      <c r="C14" s="39">
        <v>5</v>
      </c>
      <c r="D14" s="39">
        <v>0</v>
      </c>
      <c r="E14" s="39">
        <v>0</v>
      </c>
      <c r="F14" s="39">
        <v>0</v>
      </c>
      <c r="G14" s="85">
        <f t="shared" si="0"/>
        <v>5</v>
      </c>
    </row>
    <row r="15" spans="2:7" ht="27.95" customHeight="1">
      <c r="B15" s="41" t="s">
        <v>38</v>
      </c>
      <c r="C15" s="39">
        <v>7</v>
      </c>
      <c r="D15" s="39">
        <v>0</v>
      </c>
      <c r="E15" s="39">
        <v>0</v>
      </c>
      <c r="F15" s="39">
        <v>0</v>
      </c>
      <c r="G15" s="85">
        <f t="shared" si="0"/>
        <v>7</v>
      </c>
    </row>
    <row r="16" spans="2:7" ht="27.95" customHeight="1">
      <c r="B16" s="41" t="s">
        <v>39</v>
      </c>
      <c r="C16" s="39">
        <v>2</v>
      </c>
      <c r="D16" s="39">
        <v>0</v>
      </c>
      <c r="E16" s="39">
        <v>0</v>
      </c>
      <c r="F16" s="39">
        <v>0</v>
      </c>
      <c r="G16" s="85">
        <f t="shared" si="0"/>
        <v>2</v>
      </c>
    </row>
    <row r="17" spans="2:7" ht="27.95" customHeight="1">
      <c r="B17" s="41" t="s">
        <v>40</v>
      </c>
      <c r="C17" s="39">
        <v>2</v>
      </c>
      <c r="D17" s="39">
        <v>0</v>
      </c>
      <c r="E17" s="39">
        <v>0</v>
      </c>
      <c r="F17" s="39">
        <v>0</v>
      </c>
      <c r="G17" s="85">
        <f t="shared" si="0"/>
        <v>2</v>
      </c>
    </row>
    <row r="18" spans="2:7" ht="27.95" customHeight="1">
      <c r="B18" s="41" t="s">
        <v>41</v>
      </c>
      <c r="C18" s="39">
        <v>3</v>
      </c>
      <c r="D18" s="39">
        <v>0</v>
      </c>
      <c r="E18" s="39">
        <v>1</v>
      </c>
      <c r="F18" s="39">
        <v>0</v>
      </c>
      <c r="G18" s="85">
        <f t="shared" si="0"/>
        <v>4</v>
      </c>
    </row>
    <row r="19" spans="2:7" ht="27.95" customHeight="1">
      <c r="B19" s="41" t="s">
        <v>42</v>
      </c>
      <c r="C19" s="39">
        <v>8</v>
      </c>
      <c r="D19" s="39">
        <v>1</v>
      </c>
      <c r="E19" s="39">
        <v>0</v>
      </c>
      <c r="F19" s="39">
        <v>0</v>
      </c>
      <c r="G19" s="85">
        <f t="shared" si="0"/>
        <v>9</v>
      </c>
    </row>
    <row r="20" spans="2:7" ht="27.95" customHeight="1">
      <c r="B20" s="41" t="s">
        <v>43</v>
      </c>
      <c r="C20" s="39">
        <v>15</v>
      </c>
      <c r="D20" s="39">
        <v>1</v>
      </c>
      <c r="E20" s="39">
        <v>2</v>
      </c>
      <c r="F20" s="39">
        <v>0</v>
      </c>
      <c r="G20" s="85">
        <f t="shared" si="0"/>
        <v>18</v>
      </c>
    </row>
    <row r="21" spans="2:7" ht="27.95" customHeight="1">
      <c r="B21" s="41" t="s">
        <v>44</v>
      </c>
      <c r="C21" s="39">
        <v>25</v>
      </c>
      <c r="D21" s="39">
        <v>1</v>
      </c>
      <c r="E21" s="39">
        <v>0</v>
      </c>
      <c r="F21" s="39">
        <v>0</v>
      </c>
      <c r="G21" s="85">
        <f t="shared" si="0"/>
        <v>26</v>
      </c>
    </row>
    <row r="22" spans="2:7" ht="27.95" customHeight="1">
      <c r="B22" s="41" t="s">
        <v>45</v>
      </c>
      <c r="C22" s="39">
        <v>6</v>
      </c>
      <c r="D22" s="39">
        <v>0</v>
      </c>
      <c r="E22" s="39">
        <v>0</v>
      </c>
      <c r="F22" s="39">
        <v>0</v>
      </c>
      <c r="G22" s="83">
        <f t="shared" si="0"/>
        <v>6</v>
      </c>
    </row>
    <row r="23" spans="2:7" ht="27.95" customHeight="1">
      <c r="B23" s="41" t="s">
        <v>46</v>
      </c>
      <c r="C23" s="39">
        <v>13</v>
      </c>
      <c r="D23" s="39">
        <v>0</v>
      </c>
      <c r="E23" s="39">
        <v>0</v>
      </c>
      <c r="F23" s="39">
        <v>0</v>
      </c>
      <c r="G23" s="83">
        <f t="shared" si="0"/>
        <v>13</v>
      </c>
    </row>
    <row r="24" spans="2:7" ht="27.95" customHeight="1">
      <c r="B24" s="41" t="s">
        <v>47</v>
      </c>
      <c r="C24" s="39">
        <v>15</v>
      </c>
      <c r="D24" s="39">
        <v>0</v>
      </c>
      <c r="E24" s="39">
        <v>0</v>
      </c>
      <c r="F24" s="39">
        <v>0</v>
      </c>
      <c r="G24" s="83">
        <f t="shared" si="0"/>
        <v>15</v>
      </c>
    </row>
    <row r="25" spans="2:7" ht="27.95" customHeight="1">
      <c r="B25" s="41" t="s">
        <v>48</v>
      </c>
      <c r="C25" s="39">
        <v>14</v>
      </c>
      <c r="D25" s="39">
        <v>1</v>
      </c>
      <c r="E25" s="39">
        <v>0</v>
      </c>
      <c r="F25" s="39">
        <v>0</v>
      </c>
      <c r="G25" s="83">
        <f t="shared" si="0"/>
        <v>15</v>
      </c>
    </row>
    <row r="26" spans="2:7" ht="27.95" customHeight="1">
      <c r="B26" s="41" t="s">
        <v>49</v>
      </c>
      <c r="C26" s="39">
        <v>16</v>
      </c>
      <c r="D26" s="39">
        <v>0</v>
      </c>
      <c r="E26" s="39">
        <v>0</v>
      </c>
      <c r="F26" s="39">
        <v>0</v>
      </c>
      <c r="G26" s="83">
        <f t="shared" si="0"/>
        <v>16</v>
      </c>
    </row>
    <row r="27" spans="2:7" ht="27.95" customHeight="1">
      <c r="B27" s="41" t="s">
        <v>50</v>
      </c>
      <c r="C27" s="39">
        <v>16</v>
      </c>
      <c r="D27" s="39">
        <v>0</v>
      </c>
      <c r="E27" s="39">
        <v>0</v>
      </c>
      <c r="F27" s="39">
        <v>0</v>
      </c>
      <c r="G27" s="83">
        <f t="shared" si="0"/>
        <v>16</v>
      </c>
    </row>
    <row r="28" spans="2:7" ht="27.95" customHeight="1">
      <c r="B28" s="41" t="s">
        <v>51</v>
      </c>
      <c r="C28" s="39">
        <v>17</v>
      </c>
      <c r="D28" s="39">
        <v>0</v>
      </c>
      <c r="E28" s="39">
        <v>0</v>
      </c>
      <c r="F28" s="39">
        <v>0</v>
      </c>
      <c r="G28" s="83">
        <f t="shared" si="0"/>
        <v>17</v>
      </c>
    </row>
    <row r="29" spans="2:7" ht="27.95" customHeight="1">
      <c r="B29" s="41" t="s">
        <v>52</v>
      </c>
      <c r="C29" s="39">
        <v>19</v>
      </c>
      <c r="D29" s="39">
        <v>0</v>
      </c>
      <c r="E29" s="39">
        <v>0</v>
      </c>
      <c r="F29" s="39">
        <v>0</v>
      </c>
      <c r="G29" s="83">
        <f t="shared" si="0"/>
        <v>19</v>
      </c>
    </row>
    <row r="30" spans="2:7" ht="27.95" customHeight="1">
      <c r="B30" s="41" t="s">
        <v>53</v>
      </c>
      <c r="C30" s="39">
        <v>21</v>
      </c>
      <c r="D30" s="39">
        <v>1</v>
      </c>
      <c r="E30" s="39">
        <v>1</v>
      </c>
      <c r="F30" s="39">
        <v>0</v>
      </c>
      <c r="G30" s="83">
        <f t="shared" si="0"/>
        <v>23</v>
      </c>
    </row>
    <row r="31" spans="2:7" ht="27.95" customHeight="1">
      <c r="B31" s="41" t="s">
        <v>54</v>
      </c>
      <c r="C31" s="39">
        <v>20</v>
      </c>
      <c r="D31" s="39">
        <v>0</v>
      </c>
      <c r="E31" s="39">
        <v>0</v>
      </c>
      <c r="F31" s="39">
        <v>0</v>
      </c>
      <c r="G31" s="85">
        <f t="shared" si="0"/>
        <v>20</v>
      </c>
    </row>
    <row r="32" spans="2:7" ht="27.95" customHeight="1">
      <c r="B32" s="41" t="s">
        <v>55</v>
      </c>
      <c r="C32" s="39">
        <v>9</v>
      </c>
      <c r="D32" s="39">
        <v>1</v>
      </c>
      <c r="E32" s="39">
        <v>1</v>
      </c>
      <c r="F32" s="39">
        <v>0</v>
      </c>
      <c r="G32" s="85">
        <f t="shared" si="0"/>
        <v>11</v>
      </c>
    </row>
    <row r="33" spans="2:7" ht="27.95" customHeight="1">
      <c r="B33" s="41" t="s">
        <v>56</v>
      </c>
      <c r="C33" s="39">
        <v>5</v>
      </c>
      <c r="D33" s="39">
        <v>0</v>
      </c>
      <c r="E33" s="39">
        <v>0</v>
      </c>
      <c r="F33" s="39">
        <v>0</v>
      </c>
      <c r="G33" s="85">
        <f t="shared" si="0"/>
        <v>5</v>
      </c>
    </row>
    <row r="34" spans="2:7" ht="27.95" customHeight="1">
      <c r="B34" s="41" t="s">
        <v>57</v>
      </c>
      <c r="C34" s="39">
        <v>9</v>
      </c>
      <c r="D34" s="39">
        <v>1</v>
      </c>
      <c r="E34" s="39">
        <v>1</v>
      </c>
      <c r="F34" s="39">
        <v>0</v>
      </c>
      <c r="G34" s="85">
        <f t="shared" si="0"/>
        <v>11</v>
      </c>
    </row>
    <row r="35" spans="2:7" ht="27.95" customHeight="1">
      <c r="B35" s="42" t="s">
        <v>58</v>
      </c>
      <c r="C35" s="39">
        <v>12</v>
      </c>
      <c r="D35" s="39">
        <v>0</v>
      </c>
      <c r="E35" s="39">
        <v>0</v>
      </c>
      <c r="F35" s="39">
        <v>0</v>
      </c>
      <c r="G35" s="85">
        <f t="shared" si="0"/>
        <v>12</v>
      </c>
    </row>
    <row r="36" spans="2:7" s="48" customFormat="1" ht="5.25" customHeight="1" thickBot="1">
      <c r="B36" s="128"/>
      <c r="C36" s="129"/>
      <c r="D36" s="129"/>
      <c r="E36" s="129"/>
      <c r="F36" s="129"/>
      <c r="G36" s="135" t="s">
        <v>59</v>
      </c>
    </row>
    <row r="37" spans="2:7" ht="27.95" customHeight="1" thickTop="1">
      <c r="B37" s="43" t="s">
        <v>5</v>
      </c>
      <c r="C37" s="44">
        <f>SUM(C12:C36)</f>
        <v>268</v>
      </c>
      <c r="D37" s="44">
        <f>SUM(D12:D36)</f>
        <v>7</v>
      </c>
      <c r="E37" s="44">
        <f>SUM(E12:E36)</f>
        <v>7</v>
      </c>
      <c r="F37" s="44">
        <f>SUM(F12:F35)</f>
        <v>0</v>
      </c>
      <c r="G37" s="45">
        <f>SUM(C37:F37)</f>
        <v>282</v>
      </c>
    </row>
    <row r="38" spans="2:7" ht="27.95" customHeight="1">
      <c r="B38" s="25"/>
      <c r="C38" s="26"/>
      <c r="D38" s="26"/>
      <c r="E38" s="26"/>
      <c r="F38" s="26"/>
      <c r="G38" s="28"/>
    </row>
    <row r="39" spans="2:7" ht="27.95" customHeight="1">
      <c r="B39" s="25"/>
      <c r="C39" s="224"/>
      <c r="D39" s="224"/>
      <c r="E39" s="224"/>
      <c r="F39" s="224"/>
      <c r="G39" s="28"/>
    </row>
    <row r="40" spans="2:7" ht="27.95" customHeight="1">
      <c r="B40" s="27"/>
      <c r="C40" s="28"/>
      <c r="D40" s="28"/>
      <c r="E40" s="28"/>
      <c r="F40" s="28"/>
      <c r="G40" s="28"/>
    </row>
    <row r="41" spans="2:7" ht="8.25" customHeight="1">
      <c r="B41" s="25"/>
      <c r="C41" s="25"/>
      <c r="D41" s="25"/>
      <c r="E41" s="26"/>
      <c r="F41" s="26"/>
      <c r="G41" s="28"/>
    </row>
    <row r="42" spans="2:7" ht="30.95" customHeight="1">
      <c r="B42" s="27"/>
      <c r="C42" s="28"/>
      <c r="D42" s="28"/>
      <c r="E42" s="28"/>
      <c r="F42" s="28"/>
      <c r="G42" s="28"/>
    </row>
    <row r="43" spans="2:7" ht="30.95" customHeight="1">
      <c r="B43" s="29"/>
      <c r="C43" s="28"/>
      <c r="D43" s="28"/>
      <c r="E43" s="28"/>
      <c r="F43" s="28"/>
      <c r="G43" s="28"/>
    </row>
    <row r="44" spans="2:7" ht="30.95" customHeight="1">
      <c r="B44" s="30"/>
      <c r="C44" s="30"/>
      <c r="D44" s="30"/>
      <c r="E44" s="30"/>
      <c r="F44" s="30"/>
      <c r="G44" s="28"/>
    </row>
    <row r="45" spans="2:7" ht="30.95" customHeight="1">
      <c r="B45" s="30"/>
      <c r="C45" s="30"/>
      <c r="D45" s="30"/>
      <c r="E45" s="30"/>
      <c r="F45" s="30"/>
      <c r="G45" s="28"/>
    </row>
    <row r="46" spans="2:7" ht="30.95" customHeight="1">
      <c r="B46" s="31"/>
      <c r="C46" s="31"/>
      <c r="D46" s="31"/>
      <c r="E46" s="31"/>
      <c r="F46" s="31"/>
      <c r="G46" s="28"/>
    </row>
    <row r="47" spans="2:7" ht="30.95" customHeight="1">
      <c r="B47" s="32"/>
      <c r="C47" s="32"/>
      <c r="D47" s="32"/>
      <c r="E47" s="32"/>
      <c r="F47" s="32"/>
      <c r="G47" s="28"/>
    </row>
    <row r="48" spans="2:7" ht="30.95" customHeight="1">
      <c r="B48" s="33"/>
      <c r="C48" s="33"/>
      <c r="D48" s="33"/>
      <c r="E48" s="33"/>
      <c r="F48" s="33"/>
      <c r="G48" s="28"/>
    </row>
    <row r="49" spans="2:7" ht="30.95" customHeight="1">
      <c r="B49" s="27"/>
      <c r="C49" s="28"/>
      <c r="D49" s="28"/>
      <c r="E49" s="28"/>
      <c r="F49" s="28"/>
      <c r="G49" s="28"/>
    </row>
    <row r="50" spans="2:7" ht="30.95" customHeight="1">
      <c r="B50" s="27"/>
      <c r="C50" s="28"/>
      <c r="D50" s="28"/>
      <c r="E50" s="28"/>
      <c r="F50" s="28"/>
      <c r="G50" s="28"/>
    </row>
    <row r="51" spans="2:7" ht="30.95" customHeight="1">
      <c r="B51" s="27"/>
      <c r="C51" s="28"/>
      <c r="D51" s="28"/>
      <c r="E51" s="28"/>
      <c r="F51" s="28"/>
      <c r="G51" s="28"/>
    </row>
    <row r="52" spans="2:7" ht="30.95" customHeight="1">
      <c r="B52" s="27"/>
      <c r="C52" s="28"/>
      <c r="D52" s="28"/>
      <c r="E52" s="28"/>
      <c r="F52" s="28"/>
      <c r="G52" s="28"/>
    </row>
    <row r="53" spans="2:7" ht="30.95" customHeight="1">
      <c r="B53" s="27"/>
      <c r="C53" s="28"/>
      <c r="D53" s="28"/>
      <c r="E53" s="28"/>
      <c r="F53" s="28"/>
      <c r="G53" s="28"/>
    </row>
    <row r="54" spans="2:7" ht="30.95" customHeight="1">
      <c r="B54" s="34"/>
      <c r="C54" s="26"/>
      <c r="D54" s="26"/>
      <c r="E54" s="26"/>
      <c r="F54" s="26"/>
      <c r="G54" s="28"/>
    </row>
    <row r="55" spans="2:7" ht="30.95" customHeight="1">
      <c r="B55" s="27"/>
      <c r="C55" s="28"/>
      <c r="D55" s="28"/>
      <c r="E55" s="28"/>
      <c r="F55" s="28"/>
      <c r="G55" s="28"/>
    </row>
    <row r="56" spans="2:7" ht="30.95" customHeight="1">
      <c r="B56" s="27"/>
      <c r="C56" s="28"/>
      <c r="D56" s="28"/>
      <c r="E56" s="28"/>
      <c r="F56" s="28"/>
      <c r="G56" s="28"/>
    </row>
    <row r="57" spans="2:7" ht="30.95" customHeight="1">
      <c r="B57" s="29"/>
      <c r="C57" s="28"/>
      <c r="D57" s="28"/>
      <c r="E57" s="28"/>
      <c r="F57" s="28"/>
      <c r="G57" s="28"/>
    </row>
    <row r="58" spans="2:7" ht="15">
      <c r="B58" s="46"/>
      <c r="C58" s="46"/>
      <c r="D58" s="46"/>
      <c r="E58" s="46"/>
      <c r="F58" s="46"/>
      <c r="G58" s="28"/>
    </row>
    <row r="59" spans="2:7" ht="15">
      <c r="B59" s="46"/>
      <c r="C59" s="46"/>
      <c r="D59" s="46"/>
      <c r="E59" s="46"/>
      <c r="F59" s="46"/>
      <c r="G59" s="28"/>
    </row>
    <row r="60" spans="2:7" ht="15">
      <c r="B60" s="46"/>
      <c r="C60" s="46"/>
      <c r="D60" s="46"/>
      <c r="E60" s="46"/>
      <c r="F60" s="46"/>
      <c r="G60" s="28"/>
    </row>
    <row r="61" spans="2:7" ht="15">
      <c r="B61" s="46"/>
      <c r="C61" s="46"/>
      <c r="D61" s="46"/>
      <c r="E61" s="46"/>
      <c r="F61" s="46"/>
      <c r="G61" s="28"/>
    </row>
    <row r="62" spans="2:7" ht="15">
      <c r="B62" s="46"/>
      <c r="C62" s="46"/>
      <c r="D62" s="46"/>
      <c r="E62" s="46"/>
      <c r="F62" s="46"/>
      <c r="G62" s="28"/>
    </row>
    <row r="63" spans="2:7" ht="15">
      <c r="B63" s="46"/>
      <c r="C63" s="46"/>
      <c r="D63" s="46"/>
      <c r="E63" s="46"/>
      <c r="F63" s="46"/>
      <c r="G63" s="28"/>
    </row>
    <row r="64" spans="2:7" ht="15">
      <c r="B64" s="46"/>
      <c r="C64" s="46"/>
      <c r="D64" s="46"/>
      <c r="E64" s="46"/>
      <c r="F64" s="46"/>
      <c r="G64" s="28"/>
    </row>
    <row r="65" spans="2:7" ht="15">
      <c r="B65" s="46"/>
      <c r="C65" s="46"/>
      <c r="D65" s="46"/>
      <c r="E65" s="46"/>
      <c r="F65" s="46"/>
      <c r="G65" s="28"/>
    </row>
    <row r="66" spans="2:7" ht="15">
      <c r="B66" s="46"/>
      <c r="C66" s="46"/>
      <c r="D66" s="46"/>
      <c r="E66" s="46"/>
      <c r="F66" s="46"/>
      <c r="G66" s="28"/>
    </row>
    <row r="67" spans="2:7" ht="15">
      <c r="B67" s="46"/>
      <c r="C67" s="46"/>
      <c r="D67" s="46"/>
      <c r="E67" s="46"/>
      <c r="F67" s="46"/>
      <c r="G67" s="28"/>
    </row>
    <row r="68" spans="2:7" ht="15">
      <c r="B68" s="46"/>
      <c r="C68" s="46"/>
      <c r="D68" s="46"/>
      <c r="E68" s="46"/>
      <c r="F68" s="46"/>
      <c r="G68" s="28"/>
    </row>
    <row r="69" spans="2:7" ht="15">
      <c r="B69" s="46"/>
      <c r="C69" s="46"/>
      <c r="D69" s="46"/>
      <c r="E69" s="46"/>
      <c r="F69" s="46"/>
      <c r="G69" s="28"/>
    </row>
    <row r="70" spans="2:7" ht="15">
      <c r="B70" s="46"/>
      <c r="C70" s="46"/>
      <c r="D70" s="46"/>
      <c r="E70" s="46"/>
      <c r="F70" s="46"/>
      <c r="G70" s="28"/>
    </row>
    <row r="71" spans="2:7" ht="15">
      <c r="B71" s="46"/>
      <c r="C71" s="46"/>
      <c r="D71" s="46"/>
      <c r="E71" s="46"/>
      <c r="F71" s="46"/>
      <c r="G71" s="28"/>
    </row>
    <row r="72" spans="2:7" ht="15">
      <c r="B72" s="46"/>
      <c r="C72" s="46"/>
      <c r="D72" s="46"/>
      <c r="E72" s="46"/>
      <c r="F72" s="46"/>
      <c r="G72" s="28"/>
    </row>
    <row r="73" spans="2:7" ht="15">
      <c r="B73" s="46"/>
      <c r="C73" s="46"/>
      <c r="D73" s="46"/>
      <c r="E73" s="46"/>
      <c r="F73" s="46"/>
      <c r="G73" s="28"/>
    </row>
    <row r="74" spans="2:7" ht="15">
      <c r="B74" s="46"/>
      <c r="C74" s="46"/>
      <c r="D74" s="46"/>
      <c r="E74" s="46"/>
      <c r="F74" s="46"/>
      <c r="G74" s="28"/>
    </row>
    <row r="75" spans="2:7" ht="15">
      <c r="B75" s="46"/>
      <c r="C75" s="46"/>
      <c r="D75" s="46"/>
      <c r="E75" s="46"/>
      <c r="F75" s="46"/>
      <c r="G75" s="28"/>
    </row>
    <row r="76" spans="2:7" ht="15">
      <c r="B76" s="46"/>
      <c r="C76" s="46"/>
      <c r="D76" s="46"/>
      <c r="E76" s="46"/>
      <c r="F76" s="46"/>
      <c r="G76" s="28"/>
    </row>
    <row r="77" spans="2:7" ht="15">
      <c r="B77" s="46"/>
      <c r="C77" s="46"/>
      <c r="D77" s="46"/>
      <c r="E77" s="46"/>
      <c r="F77" s="46"/>
      <c r="G77" s="28"/>
    </row>
    <row r="78" spans="2:7" ht="15">
      <c r="B78" s="46"/>
      <c r="C78" s="46"/>
      <c r="D78" s="46"/>
      <c r="E78" s="46"/>
      <c r="F78" s="46"/>
      <c r="G78" s="28"/>
    </row>
    <row r="79" spans="2:7" ht="15">
      <c r="B79" s="46"/>
      <c r="C79" s="46"/>
      <c r="D79" s="46"/>
      <c r="E79" s="46"/>
      <c r="F79" s="46"/>
      <c r="G79" s="28"/>
    </row>
    <row r="80" spans="2:7" ht="15">
      <c r="B80" s="46"/>
      <c r="C80" s="46"/>
      <c r="D80" s="46"/>
      <c r="E80" s="46"/>
      <c r="F80" s="46"/>
      <c r="G80" s="28"/>
    </row>
    <row r="81" spans="2:7" ht="15">
      <c r="B81" s="46"/>
      <c r="C81" s="46"/>
      <c r="D81" s="46"/>
      <c r="E81" s="46"/>
      <c r="F81" s="46"/>
      <c r="G81" s="28"/>
    </row>
    <row r="82" spans="2:7" ht="15">
      <c r="B82" s="46"/>
      <c r="C82" s="46"/>
      <c r="D82" s="46"/>
      <c r="E82" s="46"/>
      <c r="F82" s="46"/>
      <c r="G82" s="28"/>
    </row>
    <row r="83" spans="2:7" ht="15">
      <c r="B83" s="46"/>
      <c r="C83" s="46"/>
      <c r="D83" s="46"/>
      <c r="E83" s="46"/>
      <c r="F83" s="46"/>
      <c r="G83" s="28"/>
    </row>
    <row r="84" spans="2:7" ht="15">
      <c r="B84" s="46"/>
      <c r="C84" s="46"/>
      <c r="D84" s="46"/>
      <c r="E84" s="46"/>
      <c r="F84" s="46"/>
      <c r="G84" s="28"/>
    </row>
    <row r="85" spans="2:7" ht="15">
      <c r="B85" s="46"/>
      <c r="C85" s="46"/>
      <c r="D85" s="46"/>
      <c r="E85" s="46"/>
      <c r="F85" s="46"/>
      <c r="G85" s="28"/>
    </row>
    <row r="86" spans="2:7" ht="15.75">
      <c r="B86" s="46"/>
      <c r="C86" s="46"/>
      <c r="D86" s="46"/>
      <c r="E86" s="46"/>
      <c r="F86" s="46"/>
      <c r="G86" s="47"/>
    </row>
    <row r="87" spans="2:7" ht="15.75">
      <c r="B87" s="46"/>
      <c r="C87" s="46"/>
      <c r="D87" s="46"/>
      <c r="E87" s="46"/>
      <c r="F87" s="46"/>
      <c r="G87" s="26"/>
    </row>
    <row r="88" spans="2:7" ht="15">
      <c r="B88" s="46"/>
      <c r="C88" s="46"/>
      <c r="D88" s="46"/>
      <c r="E88" s="46"/>
      <c r="F88" s="46"/>
      <c r="G88" s="28"/>
    </row>
    <row r="89" spans="2:7" ht="15.75">
      <c r="B89" s="46"/>
      <c r="C89" s="46"/>
      <c r="D89" s="46"/>
      <c r="E89" s="46"/>
      <c r="F89" s="46"/>
      <c r="G89" s="26"/>
    </row>
    <row r="90" spans="2:7" ht="15">
      <c r="B90" s="46"/>
      <c r="C90" s="46"/>
      <c r="D90" s="46"/>
      <c r="E90" s="46"/>
      <c r="F90" s="46"/>
      <c r="G90" s="28"/>
    </row>
    <row r="91" spans="2:7" ht="15">
      <c r="B91" s="46"/>
      <c r="C91" s="46"/>
      <c r="D91" s="46"/>
      <c r="E91" s="46"/>
      <c r="F91" s="46"/>
      <c r="G91" s="28"/>
    </row>
    <row r="92" spans="2:7" ht="15">
      <c r="B92" s="46"/>
      <c r="C92" s="46"/>
      <c r="D92" s="46"/>
      <c r="E92" s="46"/>
      <c r="F92" s="46"/>
      <c r="G92" s="28"/>
    </row>
    <row r="93" spans="2:7">
      <c r="B93" s="46"/>
      <c r="C93" s="46"/>
      <c r="D93" s="46"/>
      <c r="E93" s="46"/>
      <c r="F93" s="46"/>
      <c r="G93" s="30"/>
    </row>
    <row r="94" spans="2:7">
      <c r="B94" s="46"/>
      <c r="C94" s="46"/>
      <c r="D94" s="46"/>
      <c r="E94" s="46"/>
      <c r="F94" s="46"/>
      <c r="G94" s="30"/>
    </row>
    <row r="95" spans="2:7" ht="15.75">
      <c r="B95" s="46"/>
      <c r="C95" s="46"/>
      <c r="D95" s="46"/>
      <c r="E95" s="46"/>
      <c r="F95" s="46"/>
      <c r="G95" s="31"/>
    </row>
    <row r="96" spans="2:7">
      <c r="B96" s="46"/>
      <c r="C96" s="46"/>
      <c r="D96" s="46"/>
      <c r="E96" s="46"/>
      <c r="F96" s="46"/>
      <c r="G96" s="32"/>
    </row>
    <row r="97" spans="2:7" ht="15">
      <c r="B97" s="46"/>
      <c r="C97" s="46"/>
      <c r="D97" s="46"/>
      <c r="E97" s="46"/>
      <c r="F97" s="46"/>
      <c r="G97" s="33"/>
    </row>
    <row r="98" spans="2:7" ht="15">
      <c r="B98" s="46"/>
      <c r="C98" s="46"/>
      <c r="D98" s="46"/>
      <c r="E98" s="46"/>
      <c r="F98" s="46"/>
      <c r="G98" s="28"/>
    </row>
    <row r="99" spans="2:7" ht="15">
      <c r="G99" s="28"/>
    </row>
    <row r="100" spans="2:7" ht="15">
      <c r="G100" s="28"/>
    </row>
    <row r="101" spans="2:7" ht="15">
      <c r="G101" s="28"/>
    </row>
    <row r="102" spans="2:7" ht="15">
      <c r="G102" s="28"/>
    </row>
    <row r="103" spans="2:7" ht="15.75">
      <c r="G103" s="26"/>
    </row>
    <row r="104" spans="2:7" ht="15">
      <c r="G104" s="28"/>
    </row>
    <row r="105" spans="2:7" ht="15">
      <c r="G105" s="28"/>
    </row>
    <row r="106" spans="2:7" ht="15">
      <c r="G106" s="28"/>
    </row>
  </sheetData>
  <mergeCells count="1">
    <mergeCell ref="B2:F4"/>
  </mergeCells>
  <printOptions horizontalCentered="1"/>
  <pageMargins left="0.25" right="0.25" top="0.75" bottom="0.75" header="0.3" footer="0.3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I99"/>
  <sheetViews>
    <sheetView showGridLines="0" view="pageLayout" topLeftCell="A22" zoomScaleNormal="100" workbookViewId="0">
      <selection activeCell="B26" sqref="B26"/>
    </sheetView>
  </sheetViews>
  <sheetFormatPr baseColWidth="10" defaultRowHeight="12.75"/>
  <cols>
    <col min="1" max="1" width="2.5703125" style="19" customWidth="1"/>
    <col min="2" max="2" width="20.7109375" style="19" customWidth="1"/>
    <col min="3" max="3" width="1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3" spans="2:7">
      <c r="B3" s="333" t="s">
        <v>149</v>
      </c>
      <c r="C3" s="333"/>
      <c r="D3" s="333"/>
      <c r="E3" s="333"/>
      <c r="F3" s="333"/>
      <c r="G3" s="333"/>
    </row>
    <row r="4" spans="2:7">
      <c r="B4" s="333"/>
      <c r="C4" s="333"/>
      <c r="D4" s="333"/>
      <c r="E4" s="333"/>
      <c r="F4" s="333"/>
      <c r="G4" s="333"/>
    </row>
    <row r="5" spans="2:7">
      <c r="B5" s="333"/>
      <c r="C5" s="333"/>
      <c r="D5" s="333"/>
      <c r="E5" s="333"/>
      <c r="F5" s="333"/>
      <c r="G5" s="333"/>
    </row>
    <row r="8" spans="2:7" ht="8.25" customHeight="1" thickBot="1"/>
    <row r="9" spans="2:7" ht="30" customHeight="1" thickBot="1">
      <c r="B9" s="341" t="s">
        <v>172</v>
      </c>
      <c r="C9" s="342"/>
      <c r="D9" s="342"/>
      <c r="E9" s="342"/>
      <c r="F9" s="342"/>
      <c r="G9" s="343"/>
    </row>
    <row r="10" spans="2:7">
      <c r="B10" s="40"/>
      <c r="C10" s="40"/>
      <c r="D10" s="40"/>
      <c r="E10" s="40"/>
      <c r="F10" s="40"/>
      <c r="G10" s="40"/>
    </row>
    <row r="11" spans="2:7" ht="40.5" customHeight="1">
      <c r="B11" s="136" t="s">
        <v>33</v>
      </c>
      <c r="C11" s="136" t="s">
        <v>113</v>
      </c>
    </row>
    <row r="12" spans="2:7" ht="27.95" customHeight="1">
      <c r="B12" s="41" t="s">
        <v>35</v>
      </c>
      <c r="C12" s="39">
        <v>1</v>
      </c>
    </row>
    <row r="13" spans="2:7" ht="27.95" customHeight="1">
      <c r="B13" s="41" t="s">
        <v>36</v>
      </c>
      <c r="C13" s="39">
        <v>0</v>
      </c>
    </row>
    <row r="14" spans="2:7" ht="27.95" customHeight="1">
      <c r="B14" s="41" t="s">
        <v>37</v>
      </c>
      <c r="C14" s="84">
        <v>1</v>
      </c>
    </row>
    <row r="15" spans="2:7" ht="27.95" customHeight="1">
      <c r="B15" s="41" t="s">
        <v>38</v>
      </c>
      <c r="C15" s="84">
        <v>7</v>
      </c>
    </row>
    <row r="16" spans="2:7" ht="27.95" customHeight="1">
      <c r="B16" s="41" t="s">
        <v>39</v>
      </c>
      <c r="C16" s="39">
        <v>0</v>
      </c>
    </row>
    <row r="17" spans="2:3" ht="27.95" customHeight="1">
      <c r="B17" s="41" t="s">
        <v>40</v>
      </c>
      <c r="C17" s="39">
        <v>1</v>
      </c>
    </row>
    <row r="18" spans="2:3" ht="27.95" customHeight="1">
      <c r="B18" s="41" t="s">
        <v>41</v>
      </c>
      <c r="C18" s="39">
        <v>2</v>
      </c>
    </row>
    <row r="19" spans="2:3" ht="27.95" customHeight="1">
      <c r="B19" s="41" t="s">
        <v>42</v>
      </c>
      <c r="C19" s="39">
        <v>0</v>
      </c>
    </row>
    <row r="20" spans="2:3" ht="27.95" customHeight="1">
      <c r="B20" s="41" t="s">
        <v>43</v>
      </c>
      <c r="C20" s="39">
        <v>1</v>
      </c>
    </row>
    <row r="21" spans="2:3" ht="27.95" customHeight="1">
      <c r="B21" s="41" t="s">
        <v>44</v>
      </c>
      <c r="C21" s="39">
        <v>2</v>
      </c>
    </row>
    <row r="22" spans="2:3" ht="27.95" customHeight="1">
      <c r="B22" s="41" t="s">
        <v>45</v>
      </c>
      <c r="C22" s="39">
        <v>0</v>
      </c>
    </row>
    <row r="23" spans="2:3" ht="27.95" customHeight="1">
      <c r="B23" s="41" t="s">
        <v>46</v>
      </c>
      <c r="C23" s="39">
        <v>0</v>
      </c>
    </row>
    <row r="24" spans="2:3" ht="27.95" customHeight="1">
      <c r="B24" s="41" t="s">
        <v>47</v>
      </c>
      <c r="C24" s="39">
        <v>0</v>
      </c>
    </row>
    <row r="25" spans="2:3" ht="27.95" customHeight="1">
      <c r="B25" s="41" t="s">
        <v>48</v>
      </c>
      <c r="C25" s="39">
        <v>0</v>
      </c>
    </row>
    <row r="26" spans="2:3" ht="27.95" customHeight="1">
      <c r="B26" s="41" t="s">
        <v>49</v>
      </c>
      <c r="C26" s="39">
        <v>0</v>
      </c>
    </row>
    <row r="27" spans="2:3" ht="27.95" customHeight="1">
      <c r="B27" s="41" t="s">
        <v>50</v>
      </c>
      <c r="C27" s="39">
        <v>0</v>
      </c>
    </row>
    <row r="28" spans="2:3" ht="27.95" customHeight="1">
      <c r="B28" s="41" t="s">
        <v>51</v>
      </c>
      <c r="C28" s="39">
        <v>1</v>
      </c>
    </row>
    <row r="29" spans="2:3" ht="27.95" customHeight="1">
      <c r="B29" s="41" t="s">
        <v>52</v>
      </c>
      <c r="C29" s="39">
        <v>0</v>
      </c>
    </row>
    <row r="30" spans="2:3" ht="27.95" customHeight="1">
      <c r="B30" s="41" t="s">
        <v>53</v>
      </c>
      <c r="C30" s="39">
        <v>1</v>
      </c>
    </row>
    <row r="31" spans="2:3" ht="27.95" customHeight="1">
      <c r="B31" s="41" t="s">
        <v>54</v>
      </c>
      <c r="C31" s="39">
        <v>1</v>
      </c>
    </row>
    <row r="32" spans="2:3" ht="27.95" customHeight="1">
      <c r="B32" s="41" t="s">
        <v>55</v>
      </c>
      <c r="C32" s="39">
        <v>0</v>
      </c>
    </row>
    <row r="33" spans="2:9" ht="27.95" customHeight="1">
      <c r="B33" s="41" t="s">
        <v>56</v>
      </c>
      <c r="C33" s="84">
        <v>0</v>
      </c>
    </row>
    <row r="34" spans="2:9" ht="27.95" customHeight="1">
      <c r="B34" s="41" t="s">
        <v>57</v>
      </c>
      <c r="C34" s="39">
        <v>2</v>
      </c>
    </row>
    <row r="35" spans="2:9" ht="27.95" customHeight="1">
      <c r="B35" s="42" t="s">
        <v>58</v>
      </c>
      <c r="C35" s="39">
        <v>4</v>
      </c>
    </row>
    <row r="36" spans="2:9" s="48" customFormat="1" ht="12.75" customHeight="1" thickBot="1">
      <c r="B36" s="189"/>
      <c r="C36" s="190"/>
    </row>
    <row r="37" spans="2:9" ht="27.95" customHeight="1" thickTop="1">
      <c r="B37" s="191" t="s">
        <v>5</v>
      </c>
      <c r="C37" s="213">
        <f>SUM(C12:C36)</f>
        <v>24</v>
      </c>
    </row>
    <row r="38" spans="2:9" ht="27.95" customHeight="1">
      <c r="B38" s="25"/>
      <c r="C38" s="26"/>
      <c r="D38" s="26"/>
      <c r="E38" s="26"/>
      <c r="F38" s="26"/>
      <c r="G38" s="28"/>
    </row>
    <row r="39" spans="2:9" ht="12.75" customHeight="1">
      <c r="B39" s="27"/>
      <c r="C39" s="28"/>
      <c r="D39" s="28"/>
      <c r="E39" s="28"/>
      <c r="F39" s="28"/>
      <c r="G39" s="28"/>
    </row>
    <row r="40" spans="2:9" ht="23.25" customHeight="1">
      <c r="B40" s="27"/>
      <c r="C40" s="28"/>
      <c r="D40" s="28"/>
      <c r="E40" s="28"/>
      <c r="F40" s="28"/>
      <c r="G40" s="28"/>
    </row>
    <row r="41" spans="2:9" ht="23.25" customHeight="1">
      <c r="B41" s="340" t="s">
        <v>173</v>
      </c>
      <c r="C41" s="340"/>
      <c r="D41" s="340"/>
      <c r="E41" s="340"/>
      <c r="F41" s="340"/>
      <c r="G41" s="340"/>
      <c r="H41" s="250"/>
      <c r="I41" s="250"/>
    </row>
    <row r="42" spans="2:9" ht="30.95" customHeight="1">
      <c r="B42" s="30"/>
      <c r="C42" s="30"/>
      <c r="D42" s="30"/>
      <c r="E42" s="30"/>
      <c r="F42" s="30"/>
      <c r="G42" s="28"/>
    </row>
    <row r="43" spans="2:9" ht="33" customHeight="1">
      <c r="B43" s="245" t="s">
        <v>60</v>
      </c>
      <c r="C43" s="246" t="s">
        <v>113</v>
      </c>
      <c r="D43" s="30"/>
      <c r="E43" s="30"/>
      <c r="F43" s="30"/>
      <c r="G43" s="28"/>
    </row>
    <row r="44" spans="2:9" ht="25.5" customHeight="1">
      <c r="B44" s="247" t="s">
        <v>116</v>
      </c>
      <c r="C44" s="248">
        <v>0</v>
      </c>
      <c r="D44" s="31"/>
      <c r="E44" s="31"/>
      <c r="F44" s="31"/>
      <c r="G44" s="28"/>
    </row>
    <row r="45" spans="2:9" ht="21.95" customHeight="1">
      <c r="B45" s="247" t="s">
        <v>61</v>
      </c>
      <c r="C45" s="192">
        <v>1</v>
      </c>
      <c r="D45" s="32"/>
      <c r="E45" s="32"/>
      <c r="F45" s="32"/>
      <c r="G45" s="28"/>
    </row>
    <row r="46" spans="2:9" ht="21.95" customHeight="1">
      <c r="B46" s="247" t="s">
        <v>62</v>
      </c>
      <c r="C46" s="193">
        <v>6</v>
      </c>
      <c r="D46" s="33"/>
      <c r="E46" s="33"/>
      <c r="F46" s="33"/>
      <c r="G46" s="28"/>
    </row>
    <row r="47" spans="2:9" ht="21.95" customHeight="1">
      <c r="B47" s="247" t="s">
        <v>63</v>
      </c>
      <c r="C47" s="193">
        <v>6</v>
      </c>
      <c r="D47" s="28"/>
      <c r="E47" s="28"/>
      <c r="F47" s="28"/>
      <c r="G47" s="28"/>
    </row>
    <row r="48" spans="2:9" ht="21.95" customHeight="1">
      <c r="B48" s="247" t="s">
        <v>64</v>
      </c>
      <c r="C48" s="193">
        <v>2</v>
      </c>
      <c r="D48" s="28"/>
      <c r="E48" s="28"/>
      <c r="F48" s="28"/>
      <c r="G48" s="28"/>
    </row>
    <row r="49" spans="2:7" ht="21.95" customHeight="1">
      <c r="B49" s="247" t="s">
        <v>65</v>
      </c>
      <c r="C49" s="194">
        <v>2</v>
      </c>
      <c r="D49" s="28"/>
      <c r="E49" s="28"/>
      <c r="F49" s="28"/>
      <c r="G49" s="28"/>
    </row>
    <row r="50" spans="2:7" ht="21.95" customHeight="1">
      <c r="B50" s="247" t="s">
        <v>66</v>
      </c>
      <c r="C50" s="192">
        <v>1</v>
      </c>
      <c r="D50" s="28"/>
      <c r="E50" s="28"/>
      <c r="F50" s="28"/>
      <c r="G50" s="28"/>
    </row>
    <row r="51" spans="2:7" ht="21.95" customHeight="1">
      <c r="B51" s="247" t="s">
        <v>67</v>
      </c>
      <c r="C51" s="192">
        <v>1</v>
      </c>
      <c r="D51" s="28"/>
      <c r="E51" s="28"/>
      <c r="F51" s="28"/>
      <c r="G51" s="28"/>
    </row>
    <row r="52" spans="2:7" ht="21.95" customHeight="1">
      <c r="B52" s="247" t="s">
        <v>68</v>
      </c>
      <c r="C52" s="192">
        <v>2</v>
      </c>
      <c r="D52" s="26"/>
      <c r="E52" s="26"/>
      <c r="F52" s="26"/>
      <c r="G52" s="28"/>
    </row>
    <row r="53" spans="2:7" ht="21.95" customHeight="1">
      <c r="B53" s="247" t="s">
        <v>69</v>
      </c>
      <c r="C53" s="192">
        <v>1</v>
      </c>
      <c r="D53" s="28"/>
      <c r="E53" s="28"/>
      <c r="F53" s="28"/>
      <c r="G53" s="28"/>
    </row>
    <row r="54" spans="2:7" ht="21.95" customHeight="1">
      <c r="B54" s="247" t="s">
        <v>70</v>
      </c>
      <c r="C54" s="192">
        <v>2</v>
      </c>
      <c r="D54" s="28"/>
      <c r="E54" s="28"/>
      <c r="F54" s="28"/>
      <c r="G54" s="28"/>
    </row>
    <row r="55" spans="2:7" ht="21.95" customHeight="1">
      <c r="B55" s="247" t="s">
        <v>71</v>
      </c>
      <c r="C55" s="192">
        <v>0</v>
      </c>
      <c r="D55" s="28"/>
      <c r="E55" s="28"/>
      <c r="F55" s="28"/>
      <c r="G55" s="28"/>
    </row>
    <row r="56" spans="2:7" ht="21.95" customHeight="1">
      <c r="B56" s="247" t="s">
        <v>72</v>
      </c>
      <c r="C56" s="192">
        <v>0</v>
      </c>
      <c r="D56" s="46"/>
      <c r="E56" s="46"/>
      <c r="F56" s="46"/>
      <c r="G56" s="28"/>
    </row>
    <row r="57" spans="2:7" ht="21.95" customHeight="1">
      <c r="B57" s="247" t="s">
        <v>73</v>
      </c>
      <c r="C57" s="192">
        <v>0</v>
      </c>
      <c r="D57" s="46"/>
      <c r="E57" s="46"/>
      <c r="F57" s="46"/>
      <c r="G57" s="28"/>
    </row>
    <row r="58" spans="2:7" ht="21.95" customHeight="1">
      <c r="B58" s="247" t="s">
        <v>74</v>
      </c>
      <c r="C58" s="192">
        <v>0</v>
      </c>
      <c r="D58" s="46"/>
      <c r="E58" s="46"/>
      <c r="F58" s="46"/>
      <c r="G58" s="28"/>
    </row>
    <row r="59" spans="2:7" ht="21.95" customHeight="1">
      <c r="B59" s="247" t="s">
        <v>75</v>
      </c>
      <c r="C59" s="192">
        <v>0</v>
      </c>
      <c r="D59" s="46"/>
      <c r="E59" s="46"/>
      <c r="F59" s="46"/>
      <c r="G59" s="28"/>
    </row>
    <row r="60" spans="2:7" ht="21.95" customHeight="1">
      <c r="B60" s="247" t="s">
        <v>109</v>
      </c>
      <c r="C60" s="192">
        <v>0</v>
      </c>
      <c r="D60" s="46"/>
      <c r="E60" s="46"/>
      <c r="F60" s="46"/>
      <c r="G60" s="28"/>
    </row>
    <row r="61" spans="2:7" ht="21.95" customHeight="1">
      <c r="B61" s="195" t="s">
        <v>5</v>
      </c>
      <c r="C61" s="196">
        <f>SUM(C44:C60)</f>
        <v>24</v>
      </c>
      <c r="D61" s="46"/>
      <c r="E61" s="46"/>
      <c r="F61" s="46"/>
      <c r="G61" s="28"/>
    </row>
    <row r="62" spans="2:7" ht="21.95" customHeight="1">
      <c r="B62" s="46"/>
      <c r="C62" s="46"/>
      <c r="D62" s="46"/>
      <c r="E62" s="46"/>
      <c r="F62" s="46"/>
      <c r="G62" s="28"/>
    </row>
    <row r="63" spans="2:7" ht="9.75" customHeight="1" thickBot="1">
      <c r="E63" s="46"/>
      <c r="F63" s="46"/>
      <c r="G63" s="28"/>
    </row>
    <row r="64" spans="2:7" ht="57" customHeight="1">
      <c r="B64" s="346" t="s">
        <v>120</v>
      </c>
      <c r="C64" s="347"/>
      <c r="D64" s="72"/>
      <c r="E64" s="46"/>
      <c r="F64" s="46"/>
      <c r="G64" s="28"/>
    </row>
    <row r="65" spans="2:7" ht="13.5" customHeight="1">
      <c r="B65" s="348" t="s">
        <v>160</v>
      </c>
      <c r="C65" s="348"/>
      <c r="D65" s="46"/>
      <c r="E65" s="46"/>
      <c r="F65" s="46"/>
      <c r="G65" s="28"/>
    </row>
    <row r="66" spans="2:7" ht="21.95" customHeight="1">
      <c r="B66" s="243" t="s">
        <v>121</v>
      </c>
      <c r="C66" s="244" t="s">
        <v>105</v>
      </c>
      <c r="D66" s="46"/>
      <c r="E66" s="46"/>
      <c r="F66" s="46"/>
      <c r="G66" s="28"/>
    </row>
    <row r="67" spans="2:7" ht="27" customHeight="1">
      <c r="B67" s="64" t="s">
        <v>103</v>
      </c>
      <c r="C67" s="65">
        <v>23</v>
      </c>
      <c r="D67" s="46"/>
      <c r="E67" s="46"/>
      <c r="F67" s="46"/>
      <c r="G67" s="28"/>
    </row>
    <row r="68" spans="2:7" ht="21.95" customHeight="1">
      <c r="B68" s="66" t="s">
        <v>104</v>
      </c>
      <c r="C68" s="67">
        <v>1</v>
      </c>
      <c r="D68" s="46"/>
      <c r="E68" s="46"/>
      <c r="F68" s="46"/>
      <c r="G68" s="28"/>
    </row>
    <row r="69" spans="2:7" ht="21.95" customHeight="1">
      <c r="E69" s="46"/>
      <c r="F69" s="46"/>
      <c r="G69" s="28"/>
    </row>
    <row r="70" spans="2:7" ht="15.75" thickBot="1">
      <c r="E70" s="46"/>
      <c r="F70" s="46"/>
      <c r="G70" s="28"/>
    </row>
    <row r="71" spans="2:7" ht="15.75" thickBot="1">
      <c r="B71" s="344" t="s">
        <v>108</v>
      </c>
      <c r="C71" s="345"/>
      <c r="E71" s="46"/>
      <c r="F71" s="46"/>
      <c r="G71" s="28"/>
    </row>
    <row r="72" spans="2:7" ht="15">
      <c r="B72" s="68" t="s">
        <v>14</v>
      </c>
      <c r="C72" s="69">
        <v>22</v>
      </c>
      <c r="D72" s="46"/>
      <c r="E72" s="46"/>
      <c r="F72" s="46"/>
      <c r="G72" s="28"/>
    </row>
    <row r="73" spans="2:7" ht="15.75" thickBot="1">
      <c r="B73" s="70" t="s">
        <v>15</v>
      </c>
      <c r="C73" s="71">
        <v>2</v>
      </c>
      <c r="D73" s="46"/>
      <c r="E73" s="46"/>
      <c r="F73" s="46"/>
      <c r="G73" s="28"/>
    </row>
    <row r="74" spans="2:7" ht="27.75" customHeight="1">
      <c r="D74" s="46"/>
      <c r="E74" s="46"/>
      <c r="F74" s="46"/>
      <c r="G74" s="28"/>
    </row>
    <row r="75" spans="2:7" ht="15">
      <c r="D75" s="46"/>
      <c r="E75" s="46"/>
      <c r="F75" s="46"/>
      <c r="G75" s="28"/>
    </row>
    <row r="76" spans="2:7" ht="15">
      <c r="D76" s="46"/>
      <c r="E76" s="46"/>
      <c r="F76" s="46"/>
      <c r="G76" s="28"/>
    </row>
    <row r="77" spans="2:7" ht="15">
      <c r="B77" s="46"/>
      <c r="C77" s="46"/>
      <c r="D77" s="46"/>
      <c r="E77" s="46"/>
      <c r="F77" s="46"/>
      <c r="G77" s="28"/>
    </row>
    <row r="78" spans="2:7" ht="15">
      <c r="B78" s="46"/>
      <c r="C78" s="46"/>
      <c r="D78" s="46"/>
      <c r="E78" s="46"/>
      <c r="F78" s="46"/>
      <c r="G78" s="28"/>
    </row>
    <row r="79" spans="2:7" ht="15.75">
      <c r="B79" s="46"/>
      <c r="C79" s="46"/>
      <c r="D79" s="46"/>
      <c r="E79" s="46"/>
      <c r="F79" s="46"/>
      <c r="G79" s="47"/>
    </row>
    <row r="80" spans="2:7" ht="15.75">
      <c r="B80" s="46"/>
      <c r="C80" s="46"/>
      <c r="D80" s="46"/>
      <c r="E80" s="46"/>
      <c r="F80" s="46"/>
      <c r="G80" s="26"/>
    </row>
    <row r="81" spans="2:7" ht="15">
      <c r="B81" s="46"/>
      <c r="C81" s="46"/>
      <c r="D81" s="46"/>
      <c r="E81" s="46"/>
      <c r="F81" s="46"/>
      <c r="G81" s="28"/>
    </row>
    <row r="82" spans="2:7" ht="15.75">
      <c r="B82" s="46"/>
      <c r="C82" s="46"/>
      <c r="D82" s="46"/>
      <c r="E82" s="46"/>
      <c r="F82" s="46"/>
      <c r="G82" s="26"/>
    </row>
    <row r="83" spans="2:7" ht="15">
      <c r="B83" s="46"/>
      <c r="C83" s="46"/>
      <c r="D83" s="46"/>
      <c r="E83" s="46"/>
      <c r="F83" s="46"/>
      <c r="G83" s="28"/>
    </row>
    <row r="84" spans="2:7" ht="15">
      <c r="D84" s="46"/>
      <c r="E84" s="46"/>
      <c r="F84" s="46"/>
      <c r="G84" s="28"/>
    </row>
    <row r="85" spans="2:7" ht="15">
      <c r="D85" s="46"/>
      <c r="E85" s="46"/>
      <c r="F85" s="46"/>
      <c r="G85" s="28"/>
    </row>
    <row r="86" spans="2:7">
      <c r="D86" s="46"/>
      <c r="E86" s="46"/>
      <c r="F86" s="46"/>
      <c r="G86" s="30"/>
    </row>
    <row r="87" spans="2:7">
      <c r="D87" s="46"/>
      <c r="E87" s="46"/>
      <c r="F87" s="46"/>
      <c r="G87" s="30"/>
    </row>
    <row r="88" spans="2:7" ht="15.75">
      <c r="D88" s="46"/>
      <c r="E88" s="46"/>
      <c r="F88" s="46"/>
      <c r="G88" s="31"/>
    </row>
    <row r="89" spans="2:7">
      <c r="D89" s="46"/>
      <c r="E89" s="46"/>
      <c r="F89" s="46"/>
      <c r="G89" s="32"/>
    </row>
    <row r="90" spans="2:7" ht="15">
      <c r="D90" s="46"/>
      <c r="E90" s="46"/>
      <c r="F90" s="46"/>
      <c r="G90" s="33"/>
    </row>
    <row r="91" spans="2:7" ht="15">
      <c r="D91" s="46"/>
      <c r="E91" s="46"/>
      <c r="F91" s="46"/>
      <c r="G91" s="28"/>
    </row>
    <row r="92" spans="2:7" ht="15">
      <c r="G92" s="28"/>
    </row>
    <row r="93" spans="2:7" ht="15">
      <c r="G93" s="28"/>
    </row>
    <row r="94" spans="2:7" ht="15">
      <c r="G94" s="28"/>
    </row>
    <row r="95" spans="2:7" ht="15">
      <c r="G95" s="28"/>
    </row>
    <row r="96" spans="2:7" ht="15.75">
      <c r="G96" s="26"/>
    </row>
    <row r="97" spans="7:7" ht="15">
      <c r="G97" s="28"/>
    </row>
    <row r="98" spans="7:7" ht="15">
      <c r="G98" s="28"/>
    </row>
    <row r="99" spans="7:7" ht="15">
      <c r="G99" s="28"/>
    </row>
  </sheetData>
  <mergeCells count="6">
    <mergeCell ref="B3:G5"/>
    <mergeCell ref="B41:G41"/>
    <mergeCell ref="B9:G9"/>
    <mergeCell ref="B71:C71"/>
    <mergeCell ref="B64:C64"/>
    <mergeCell ref="B65:C65"/>
  </mergeCells>
  <printOptions horizontalCentered="1"/>
  <pageMargins left="0.25" right="0.25" top="0.75" bottom="0.75" header="0.3" footer="0.3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42"/>
  <sheetViews>
    <sheetView showGridLines="0" view="pageLayout" topLeftCell="A21" zoomScaleNormal="100" workbookViewId="0">
      <selection activeCell="B26" sqref="B26"/>
    </sheetView>
  </sheetViews>
  <sheetFormatPr baseColWidth="10" defaultRowHeight="12.75"/>
  <cols>
    <col min="1" max="1" width="13" style="19" customWidth="1"/>
    <col min="2" max="2" width="57.85546875" style="19" customWidth="1"/>
    <col min="3" max="3" width="32.140625" style="19" customWidth="1"/>
    <col min="4" max="256" width="11.42578125" style="19"/>
    <col min="257" max="257" width="4" style="19" customWidth="1"/>
    <col min="258" max="258" width="67.28515625" style="19" customWidth="1"/>
    <col min="259" max="259" width="43.85546875" style="19" customWidth="1"/>
    <col min="260" max="512" width="11.42578125" style="19"/>
    <col min="513" max="513" width="4" style="19" customWidth="1"/>
    <col min="514" max="514" width="67.28515625" style="19" customWidth="1"/>
    <col min="515" max="515" width="43.85546875" style="19" customWidth="1"/>
    <col min="516" max="768" width="11.42578125" style="19"/>
    <col min="769" max="769" width="4" style="19" customWidth="1"/>
    <col min="770" max="770" width="67.28515625" style="19" customWidth="1"/>
    <col min="771" max="771" width="43.85546875" style="19" customWidth="1"/>
    <col min="772" max="1024" width="11.42578125" style="19"/>
    <col min="1025" max="1025" width="4" style="19" customWidth="1"/>
    <col min="1026" max="1026" width="67.28515625" style="19" customWidth="1"/>
    <col min="1027" max="1027" width="43.85546875" style="19" customWidth="1"/>
    <col min="1028" max="1280" width="11.42578125" style="19"/>
    <col min="1281" max="1281" width="4" style="19" customWidth="1"/>
    <col min="1282" max="1282" width="67.28515625" style="19" customWidth="1"/>
    <col min="1283" max="1283" width="43.85546875" style="19" customWidth="1"/>
    <col min="1284" max="1536" width="11.42578125" style="19"/>
    <col min="1537" max="1537" width="4" style="19" customWidth="1"/>
    <col min="1538" max="1538" width="67.28515625" style="19" customWidth="1"/>
    <col min="1539" max="1539" width="43.85546875" style="19" customWidth="1"/>
    <col min="1540" max="1792" width="11.42578125" style="19"/>
    <col min="1793" max="1793" width="4" style="19" customWidth="1"/>
    <col min="1794" max="1794" width="67.28515625" style="19" customWidth="1"/>
    <col min="1795" max="1795" width="43.85546875" style="19" customWidth="1"/>
    <col min="1796" max="2048" width="11.42578125" style="19"/>
    <col min="2049" max="2049" width="4" style="19" customWidth="1"/>
    <col min="2050" max="2050" width="67.28515625" style="19" customWidth="1"/>
    <col min="2051" max="2051" width="43.85546875" style="19" customWidth="1"/>
    <col min="2052" max="2304" width="11.42578125" style="19"/>
    <col min="2305" max="2305" width="4" style="19" customWidth="1"/>
    <col min="2306" max="2306" width="67.28515625" style="19" customWidth="1"/>
    <col min="2307" max="2307" width="43.85546875" style="19" customWidth="1"/>
    <col min="2308" max="2560" width="11.42578125" style="19"/>
    <col min="2561" max="2561" width="4" style="19" customWidth="1"/>
    <col min="2562" max="2562" width="67.28515625" style="19" customWidth="1"/>
    <col min="2563" max="2563" width="43.85546875" style="19" customWidth="1"/>
    <col min="2564" max="2816" width="11.42578125" style="19"/>
    <col min="2817" max="2817" width="4" style="19" customWidth="1"/>
    <col min="2818" max="2818" width="67.28515625" style="19" customWidth="1"/>
    <col min="2819" max="2819" width="43.85546875" style="19" customWidth="1"/>
    <col min="2820" max="3072" width="11.42578125" style="19"/>
    <col min="3073" max="3073" width="4" style="19" customWidth="1"/>
    <col min="3074" max="3074" width="67.28515625" style="19" customWidth="1"/>
    <col min="3075" max="3075" width="43.85546875" style="19" customWidth="1"/>
    <col min="3076" max="3328" width="11.42578125" style="19"/>
    <col min="3329" max="3329" width="4" style="19" customWidth="1"/>
    <col min="3330" max="3330" width="67.28515625" style="19" customWidth="1"/>
    <col min="3331" max="3331" width="43.85546875" style="19" customWidth="1"/>
    <col min="3332" max="3584" width="11.42578125" style="19"/>
    <col min="3585" max="3585" width="4" style="19" customWidth="1"/>
    <col min="3586" max="3586" width="67.28515625" style="19" customWidth="1"/>
    <col min="3587" max="3587" width="43.85546875" style="19" customWidth="1"/>
    <col min="3588" max="3840" width="11.42578125" style="19"/>
    <col min="3841" max="3841" width="4" style="19" customWidth="1"/>
    <col min="3842" max="3842" width="67.28515625" style="19" customWidth="1"/>
    <col min="3843" max="3843" width="43.85546875" style="19" customWidth="1"/>
    <col min="3844" max="4096" width="11.42578125" style="19"/>
    <col min="4097" max="4097" width="4" style="19" customWidth="1"/>
    <col min="4098" max="4098" width="67.28515625" style="19" customWidth="1"/>
    <col min="4099" max="4099" width="43.85546875" style="19" customWidth="1"/>
    <col min="4100" max="4352" width="11.42578125" style="19"/>
    <col min="4353" max="4353" width="4" style="19" customWidth="1"/>
    <col min="4354" max="4354" width="67.28515625" style="19" customWidth="1"/>
    <col min="4355" max="4355" width="43.85546875" style="19" customWidth="1"/>
    <col min="4356" max="4608" width="11.42578125" style="19"/>
    <col min="4609" max="4609" width="4" style="19" customWidth="1"/>
    <col min="4610" max="4610" width="67.28515625" style="19" customWidth="1"/>
    <col min="4611" max="4611" width="43.85546875" style="19" customWidth="1"/>
    <col min="4612" max="4864" width="11.42578125" style="19"/>
    <col min="4865" max="4865" width="4" style="19" customWidth="1"/>
    <col min="4866" max="4866" width="67.28515625" style="19" customWidth="1"/>
    <col min="4867" max="4867" width="43.85546875" style="19" customWidth="1"/>
    <col min="4868" max="5120" width="11.42578125" style="19"/>
    <col min="5121" max="5121" width="4" style="19" customWidth="1"/>
    <col min="5122" max="5122" width="67.28515625" style="19" customWidth="1"/>
    <col min="5123" max="5123" width="43.85546875" style="19" customWidth="1"/>
    <col min="5124" max="5376" width="11.42578125" style="19"/>
    <col min="5377" max="5377" width="4" style="19" customWidth="1"/>
    <col min="5378" max="5378" width="67.28515625" style="19" customWidth="1"/>
    <col min="5379" max="5379" width="43.85546875" style="19" customWidth="1"/>
    <col min="5380" max="5632" width="11.42578125" style="19"/>
    <col min="5633" max="5633" width="4" style="19" customWidth="1"/>
    <col min="5634" max="5634" width="67.28515625" style="19" customWidth="1"/>
    <col min="5635" max="5635" width="43.85546875" style="19" customWidth="1"/>
    <col min="5636" max="5888" width="11.42578125" style="19"/>
    <col min="5889" max="5889" width="4" style="19" customWidth="1"/>
    <col min="5890" max="5890" width="67.28515625" style="19" customWidth="1"/>
    <col min="5891" max="5891" width="43.85546875" style="19" customWidth="1"/>
    <col min="5892" max="6144" width="11.42578125" style="19"/>
    <col min="6145" max="6145" width="4" style="19" customWidth="1"/>
    <col min="6146" max="6146" width="67.28515625" style="19" customWidth="1"/>
    <col min="6147" max="6147" width="43.85546875" style="19" customWidth="1"/>
    <col min="6148" max="6400" width="11.42578125" style="19"/>
    <col min="6401" max="6401" width="4" style="19" customWidth="1"/>
    <col min="6402" max="6402" width="67.28515625" style="19" customWidth="1"/>
    <col min="6403" max="6403" width="43.85546875" style="19" customWidth="1"/>
    <col min="6404" max="6656" width="11.42578125" style="19"/>
    <col min="6657" max="6657" width="4" style="19" customWidth="1"/>
    <col min="6658" max="6658" width="67.28515625" style="19" customWidth="1"/>
    <col min="6659" max="6659" width="43.85546875" style="19" customWidth="1"/>
    <col min="6660" max="6912" width="11.42578125" style="19"/>
    <col min="6913" max="6913" width="4" style="19" customWidth="1"/>
    <col min="6914" max="6914" width="67.28515625" style="19" customWidth="1"/>
    <col min="6915" max="6915" width="43.85546875" style="19" customWidth="1"/>
    <col min="6916" max="7168" width="11.42578125" style="19"/>
    <col min="7169" max="7169" width="4" style="19" customWidth="1"/>
    <col min="7170" max="7170" width="67.28515625" style="19" customWidth="1"/>
    <col min="7171" max="7171" width="43.85546875" style="19" customWidth="1"/>
    <col min="7172" max="7424" width="11.42578125" style="19"/>
    <col min="7425" max="7425" width="4" style="19" customWidth="1"/>
    <col min="7426" max="7426" width="67.28515625" style="19" customWidth="1"/>
    <col min="7427" max="7427" width="43.85546875" style="19" customWidth="1"/>
    <col min="7428" max="7680" width="11.42578125" style="19"/>
    <col min="7681" max="7681" width="4" style="19" customWidth="1"/>
    <col min="7682" max="7682" width="67.28515625" style="19" customWidth="1"/>
    <col min="7683" max="7683" width="43.85546875" style="19" customWidth="1"/>
    <col min="7684" max="7936" width="11.42578125" style="19"/>
    <col min="7937" max="7937" width="4" style="19" customWidth="1"/>
    <col min="7938" max="7938" width="67.28515625" style="19" customWidth="1"/>
    <col min="7939" max="7939" width="43.85546875" style="19" customWidth="1"/>
    <col min="7940" max="8192" width="11.42578125" style="19"/>
    <col min="8193" max="8193" width="4" style="19" customWidth="1"/>
    <col min="8194" max="8194" width="67.28515625" style="19" customWidth="1"/>
    <col min="8195" max="8195" width="43.85546875" style="19" customWidth="1"/>
    <col min="8196" max="8448" width="11.42578125" style="19"/>
    <col min="8449" max="8449" width="4" style="19" customWidth="1"/>
    <col min="8450" max="8450" width="67.28515625" style="19" customWidth="1"/>
    <col min="8451" max="8451" width="43.85546875" style="19" customWidth="1"/>
    <col min="8452" max="8704" width="11.42578125" style="19"/>
    <col min="8705" max="8705" width="4" style="19" customWidth="1"/>
    <col min="8706" max="8706" width="67.28515625" style="19" customWidth="1"/>
    <col min="8707" max="8707" width="43.85546875" style="19" customWidth="1"/>
    <col min="8708" max="8960" width="11.42578125" style="19"/>
    <col min="8961" max="8961" width="4" style="19" customWidth="1"/>
    <col min="8962" max="8962" width="67.28515625" style="19" customWidth="1"/>
    <col min="8963" max="8963" width="43.85546875" style="19" customWidth="1"/>
    <col min="8964" max="9216" width="11.42578125" style="19"/>
    <col min="9217" max="9217" width="4" style="19" customWidth="1"/>
    <col min="9218" max="9218" width="67.28515625" style="19" customWidth="1"/>
    <col min="9219" max="9219" width="43.85546875" style="19" customWidth="1"/>
    <col min="9220" max="9472" width="11.42578125" style="19"/>
    <col min="9473" max="9473" width="4" style="19" customWidth="1"/>
    <col min="9474" max="9474" width="67.28515625" style="19" customWidth="1"/>
    <col min="9475" max="9475" width="43.85546875" style="19" customWidth="1"/>
    <col min="9476" max="9728" width="11.42578125" style="19"/>
    <col min="9729" max="9729" width="4" style="19" customWidth="1"/>
    <col min="9730" max="9730" width="67.28515625" style="19" customWidth="1"/>
    <col min="9731" max="9731" width="43.85546875" style="19" customWidth="1"/>
    <col min="9732" max="9984" width="11.42578125" style="19"/>
    <col min="9985" max="9985" width="4" style="19" customWidth="1"/>
    <col min="9986" max="9986" width="67.28515625" style="19" customWidth="1"/>
    <col min="9987" max="9987" width="43.85546875" style="19" customWidth="1"/>
    <col min="9988" max="10240" width="11.42578125" style="19"/>
    <col min="10241" max="10241" width="4" style="19" customWidth="1"/>
    <col min="10242" max="10242" width="67.28515625" style="19" customWidth="1"/>
    <col min="10243" max="10243" width="43.85546875" style="19" customWidth="1"/>
    <col min="10244" max="10496" width="11.42578125" style="19"/>
    <col min="10497" max="10497" width="4" style="19" customWidth="1"/>
    <col min="10498" max="10498" width="67.28515625" style="19" customWidth="1"/>
    <col min="10499" max="10499" width="43.85546875" style="19" customWidth="1"/>
    <col min="10500" max="10752" width="11.42578125" style="19"/>
    <col min="10753" max="10753" width="4" style="19" customWidth="1"/>
    <col min="10754" max="10754" width="67.28515625" style="19" customWidth="1"/>
    <col min="10755" max="10755" width="43.85546875" style="19" customWidth="1"/>
    <col min="10756" max="11008" width="11.42578125" style="19"/>
    <col min="11009" max="11009" width="4" style="19" customWidth="1"/>
    <col min="11010" max="11010" width="67.28515625" style="19" customWidth="1"/>
    <col min="11011" max="11011" width="43.85546875" style="19" customWidth="1"/>
    <col min="11012" max="11264" width="11.42578125" style="19"/>
    <col min="11265" max="11265" width="4" style="19" customWidth="1"/>
    <col min="11266" max="11266" width="67.28515625" style="19" customWidth="1"/>
    <col min="11267" max="11267" width="43.85546875" style="19" customWidth="1"/>
    <col min="11268" max="11520" width="11.42578125" style="19"/>
    <col min="11521" max="11521" width="4" style="19" customWidth="1"/>
    <col min="11522" max="11522" width="67.28515625" style="19" customWidth="1"/>
    <col min="11523" max="11523" width="43.85546875" style="19" customWidth="1"/>
    <col min="11524" max="11776" width="11.42578125" style="19"/>
    <col min="11777" max="11777" width="4" style="19" customWidth="1"/>
    <col min="11778" max="11778" width="67.28515625" style="19" customWidth="1"/>
    <col min="11779" max="11779" width="43.85546875" style="19" customWidth="1"/>
    <col min="11780" max="12032" width="11.42578125" style="19"/>
    <col min="12033" max="12033" width="4" style="19" customWidth="1"/>
    <col min="12034" max="12034" width="67.28515625" style="19" customWidth="1"/>
    <col min="12035" max="12035" width="43.85546875" style="19" customWidth="1"/>
    <col min="12036" max="12288" width="11.42578125" style="19"/>
    <col min="12289" max="12289" width="4" style="19" customWidth="1"/>
    <col min="12290" max="12290" width="67.28515625" style="19" customWidth="1"/>
    <col min="12291" max="12291" width="43.85546875" style="19" customWidth="1"/>
    <col min="12292" max="12544" width="11.42578125" style="19"/>
    <col min="12545" max="12545" width="4" style="19" customWidth="1"/>
    <col min="12546" max="12546" width="67.28515625" style="19" customWidth="1"/>
    <col min="12547" max="12547" width="43.85546875" style="19" customWidth="1"/>
    <col min="12548" max="12800" width="11.42578125" style="19"/>
    <col min="12801" max="12801" width="4" style="19" customWidth="1"/>
    <col min="12802" max="12802" width="67.28515625" style="19" customWidth="1"/>
    <col min="12803" max="12803" width="43.85546875" style="19" customWidth="1"/>
    <col min="12804" max="13056" width="11.42578125" style="19"/>
    <col min="13057" max="13057" width="4" style="19" customWidth="1"/>
    <col min="13058" max="13058" width="67.28515625" style="19" customWidth="1"/>
    <col min="13059" max="13059" width="43.85546875" style="19" customWidth="1"/>
    <col min="13060" max="13312" width="11.42578125" style="19"/>
    <col min="13313" max="13313" width="4" style="19" customWidth="1"/>
    <col min="13314" max="13314" width="67.28515625" style="19" customWidth="1"/>
    <col min="13315" max="13315" width="43.85546875" style="19" customWidth="1"/>
    <col min="13316" max="13568" width="11.42578125" style="19"/>
    <col min="13569" max="13569" width="4" style="19" customWidth="1"/>
    <col min="13570" max="13570" width="67.28515625" style="19" customWidth="1"/>
    <col min="13571" max="13571" width="43.85546875" style="19" customWidth="1"/>
    <col min="13572" max="13824" width="11.42578125" style="19"/>
    <col min="13825" max="13825" width="4" style="19" customWidth="1"/>
    <col min="13826" max="13826" width="67.28515625" style="19" customWidth="1"/>
    <col min="13827" max="13827" width="43.85546875" style="19" customWidth="1"/>
    <col min="13828" max="14080" width="11.42578125" style="19"/>
    <col min="14081" max="14081" width="4" style="19" customWidth="1"/>
    <col min="14082" max="14082" width="67.28515625" style="19" customWidth="1"/>
    <col min="14083" max="14083" width="43.85546875" style="19" customWidth="1"/>
    <col min="14084" max="14336" width="11.42578125" style="19"/>
    <col min="14337" max="14337" width="4" style="19" customWidth="1"/>
    <col min="14338" max="14338" width="67.28515625" style="19" customWidth="1"/>
    <col min="14339" max="14339" width="43.85546875" style="19" customWidth="1"/>
    <col min="14340" max="14592" width="11.42578125" style="19"/>
    <col min="14593" max="14593" width="4" style="19" customWidth="1"/>
    <col min="14594" max="14594" width="67.28515625" style="19" customWidth="1"/>
    <col min="14595" max="14595" width="43.85546875" style="19" customWidth="1"/>
    <col min="14596" max="14848" width="11.42578125" style="19"/>
    <col min="14849" max="14849" width="4" style="19" customWidth="1"/>
    <col min="14850" max="14850" width="67.28515625" style="19" customWidth="1"/>
    <col min="14851" max="14851" width="43.85546875" style="19" customWidth="1"/>
    <col min="14852" max="15104" width="11.42578125" style="19"/>
    <col min="15105" max="15105" width="4" style="19" customWidth="1"/>
    <col min="15106" max="15106" width="67.28515625" style="19" customWidth="1"/>
    <col min="15107" max="15107" width="43.85546875" style="19" customWidth="1"/>
    <col min="15108" max="15360" width="11.42578125" style="19"/>
    <col min="15361" max="15361" width="4" style="19" customWidth="1"/>
    <col min="15362" max="15362" width="67.28515625" style="19" customWidth="1"/>
    <col min="15363" max="15363" width="43.85546875" style="19" customWidth="1"/>
    <col min="15364" max="15616" width="11.42578125" style="19"/>
    <col min="15617" max="15617" width="4" style="19" customWidth="1"/>
    <col min="15618" max="15618" width="67.28515625" style="19" customWidth="1"/>
    <col min="15619" max="15619" width="43.85546875" style="19" customWidth="1"/>
    <col min="15620" max="15872" width="11.42578125" style="19"/>
    <col min="15873" max="15873" width="4" style="19" customWidth="1"/>
    <col min="15874" max="15874" width="67.28515625" style="19" customWidth="1"/>
    <col min="15875" max="15875" width="43.85546875" style="19" customWidth="1"/>
    <col min="15876" max="16128" width="11.42578125" style="19"/>
    <col min="16129" max="16129" width="4" style="19" customWidth="1"/>
    <col min="16130" max="16130" width="67.28515625" style="19" customWidth="1"/>
    <col min="16131" max="16131" width="43.85546875" style="19" customWidth="1"/>
    <col min="16132" max="16384" width="11.42578125" style="19"/>
  </cols>
  <sheetData>
    <row r="3" spans="2:7" ht="26.25">
      <c r="B3" s="249" t="s">
        <v>150</v>
      </c>
      <c r="C3" s="249"/>
    </row>
    <row r="4" spans="2:7" ht="26.25">
      <c r="B4" s="249"/>
      <c r="C4" s="249"/>
    </row>
    <row r="5" spans="2:7" ht="12.75" customHeight="1">
      <c r="B5" s="249"/>
      <c r="C5" s="249"/>
      <c r="D5" s="260"/>
      <c r="E5" s="260"/>
      <c r="F5" s="260"/>
      <c r="G5" s="260"/>
    </row>
    <row r="6" spans="2:7" ht="12.75" customHeight="1">
      <c r="D6" s="260"/>
      <c r="E6" s="260"/>
      <c r="F6" s="260"/>
      <c r="G6" s="260"/>
    </row>
    <row r="7" spans="2:7" ht="12.75" hidden="1" customHeight="1">
      <c r="D7" s="260"/>
      <c r="E7" s="260"/>
      <c r="F7" s="260"/>
      <c r="G7" s="260"/>
    </row>
    <row r="8" spans="2:7" ht="1.5" hidden="1" customHeight="1"/>
    <row r="9" spans="2:7" ht="27" customHeight="1">
      <c r="B9" s="251" t="s">
        <v>83</v>
      </c>
      <c r="C9" s="252" t="s">
        <v>84</v>
      </c>
    </row>
    <row r="10" spans="2:7" ht="21" customHeight="1">
      <c r="B10" s="49" t="s">
        <v>85</v>
      </c>
      <c r="C10" s="50">
        <v>419</v>
      </c>
    </row>
    <row r="11" spans="2:7" ht="36" customHeight="1">
      <c r="B11" s="49" t="s">
        <v>86</v>
      </c>
      <c r="C11" s="50">
        <v>367</v>
      </c>
    </row>
    <row r="12" spans="2:7" ht="25.5" customHeight="1">
      <c r="B12" s="49" t="s">
        <v>87</v>
      </c>
      <c r="C12" s="50">
        <v>374</v>
      </c>
    </row>
    <row r="13" spans="2:7" ht="25.5" customHeight="1">
      <c r="B13" s="49" t="s">
        <v>88</v>
      </c>
      <c r="C13" s="50">
        <v>0</v>
      </c>
    </row>
    <row r="14" spans="2:7" ht="25.5" customHeight="1">
      <c r="B14" s="49" t="s">
        <v>89</v>
      </c>
      <c r="C14" s="50">
        <v>150</v>
      </c>
    </row>
    <row r="15" spans="2:7" ht="25.5" customHeight="1" thickBot="1">
      <c r="B15" s="51" t="s">
        <v>90</v>
      </c>
      <c r="C15" s="52">
        <v>0</v>
      </c>
    </row>
    <row r="16" spans="2:7" ht="6" customHeight="1" thickBot="1">
      <c r="B16" s="160"/>
      <c r="C16" s="161"/>
    </row>
    <row r="17" spans="2:3" ht="25.5" customHeight="1" thickBot="1">
      <c r="B17" s="255" t="s">
        <v>102</v>
      </c>
      <c r="C17" s="256" t="s">
        <v>174</v>
      </c>
    </row>
    <row r="18" spans="2:3" ht="4.5" customHeight="1" thickBot="1">
      <c r="B18" s="162"/>
      <c r="C18" s="163"/>
    </row>
    <row r="19" spans="2:3" ht="33.75" customHeight="1">
      <c r="B19" s="53" t="s">
        <v>91</v>
      </c>
      <c r="C19" s="54" t="s">
        <v>84</v>
      </c>
    </row>
    <row r="20" spans="2:3" ht="24.75" customHeight="1">
      <c r="B20" s="49" t="s">
        <v>92</v>
      </c>
      <c r="C20" s="55">
        <v>480</v>
      </c>
    </row>
    <row r="21" spans="2:3" ht="24.75" customHeight="1">
      <c r="B21" s="49" t="s">
        <v>93</v>
      </c>
      <c r="C21" s="55">
        <v>1</v>
      </c>
    </row>
    <row r="22" spans="2:3" ht="24.75" customHeight="1">
      <c r="B22" s="60" t="s">
        <v>94</v>
      </c>
      <c r="C22" s="62">
        <v>72</v>
      </c>
    </row>
    <row r="23" spans="2:3" ht="24.75" customHeight="1">
      <c r="B23" s="61" t="s">
        <v>95</v>
      </c>
      <c r="C23" s="63">
        <v>0</v>
      </c>
    </row>
    <row r="24" spans="2:3" ht="24.75" customHeight="1">
      <c r="B24" s="61" t="s">
        <v>96</v>
      </c>
      <c r="C24" s="63">
        <v>7</v>
      </c>
    </row>
    <row r="25" spans="2:3" ht="24.75" customHeight="1">
      <c r="B25" s="61" t="s">
        <v>97</v>
      </c>
      <c r="C25" s="63">
        <v>1</v>
      </c>
    </row>
    <row r="26" spans="2:3" ht="36" customHeight="1">
      <c r="B26" s="61" t="s">
        <v>127</v>
      </c>
      <c r="C26" s="63">
        <v>0</v>
      </c>
    </row>
    <row r="27" spans="2:3" ht="8.25" customHeight="1" thickBot="1">
      <c r="B27" s="253"/>
      <c r="C27" s="254"/>
    </row>
    <row r="28" spans="2:3" ht="11.25" customHeight="1" thickBot="1">
      <c r="B28" s="164"/>
      <c r="C28" s="165"/>
    </row>
    <row r="29" spans="2:3" ht="32.25" customHeight="1" thickBot="1">
      <c r="B29" s="56" t="s">
        <v>114</v>
      </c>
      <c r="C29" s="57">
        <f>C20+C22+C24+C25+C26+C21+C23</f>
        <v>561</v>
      </c>
    </row>
    <row r="30" spans="2:3" ht="10.5" customHeight="1" thickBot="1">
      <c r="B30" s="166"/>
      <c r="C30" s="167"/>
    </row>
    <row r="31" spans="2:3" ht="22.5" customHeight="1" thickBot="1">
      <c r="B31" s="313" t="s">
        <v>156</v>
      </c>
      <c r="C31" s="257" t="s">
        <v>175</v>
      </c>
    </row>
    <row r="32" spans="2:3" ht="6.75" customHeight="1" thickBot="1">
      <c r="B32" s="168"/>
      <c r="C32" s="163"/>
    </row>
    <row r="33" spans="2:3" ht="25.5" customHeight="1">
      <c r="B33" s="258" t="s">
        <v>98</v>
      </c>
      <c r="C33" s="259" t="s">
        <v>17</v>
      </c>
    </row>
    <row r="34" spans="2:3" ht="15.75" customHeight="1">
      <c r="B34" s="49" t="s">
        <v>99</v>
      </c>
      <c r="C34" s="50">
        <v>97</v>
      </c>
    </row>
    <row r="35" spans="2:3" ht="19.5" customHeight="1">
      <c r="B35" s="49" t="s">
        <v>100</v>
      </c>
      <c r="C35" s="50">
        <v>123</v>
      </c>
    </row>
    <row r="36" spans="2:3" ht="23.25" customHeight="1" thickBot="1">
      <c r="B36" s="51" t="s">
        <v>101</v>
      </c>
      <c r="C36" s="52">
        <v>62</v>
      </c>
    </row>
    <row r="37" spans="2:3" ht="20.25" customHeight="1" thickBot="1">
      <c r="B37" s="164"/>
      <c r="C37" s="165"/>
    </row>
    <row r="38" spans="2:3" ht="23.25" customHeight="1" thickBot="1">
      <c r="B38" s="56" t="s">
        <v>5</v>
      </c>
      <c r="C38" s="169">
        <f>SUM(C34:C37)</f>
        <v>282</v>
      </c>
    </row>
    <row r="39" spans="2:3" ht="12.75" customHeight="1"/>
    <row r="40" spans="2:3" ht="30" customHeight="1"/>
    <row r="41" spans="2:3" ht="27.95" customHeight="1">
      <c r="B41" s="21"/>
      <c r="C41" s="22"/>
    </row>
    <row r="42" spans="2:3" ht="27.95" customHeight="1">
      <c r="B42" s="24"/>
      <c r="C42" s="23"/>
    </row>
  </sheetData>
  <printOptions horizontalCentered="1"/>
  <pageMargins left="0.25" right="0.25" top="0.75" bottom="0.75" header="0.3" footer="0.3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P77"/>
  <sheetViews>
    <sheetView showGridLines="0" view="pageLayout" topLeftCell="A52" zoomScale="75" zoomScaleNormal="50" zoomScaleSheetLayoutView="75" zoomScalePageLayoutView="75" workbookViewId="0">
      <selection activeCell="B26" sqref="B26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>
      <c r="B4" s="349" t="s">
        <v>151</v>
      </c>
      <c r="C4" s="349"/>
      <c r="D4" s="349"/>
      <c r="E4" s="349"/>
      <c r="F4" s="349"/>
      <c r="G4" s="349"/>
      <c r="H4" s="349"/>
      <c r="I4" s="349"/>
      <c r="J4" s="349"/>
      <c r="K4" s="349"/>
    </row>
    <row r="5" spans="2:16">
      <c r="B5" s="349"/>
      <c r="C5" s="349"/>
      <c r="D5" s="349"/>
      <c r="E5" s="349"/>
      <c r="F5" s="349"/>
      <c r="G5" s="349"/>
      <c r="H5" s="349"/>
      <c r="I5" s="349"/>
      <c r="J5" s="349"/>
      <c r="K5" s="349"/>
    </row>
    <row r="9" spans="2:16" ht="30.75" customHeigh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</row>
    <row r="11" spans="2:16">
      <c r="B11" s="5"/>
      <c r="C11" s="5"/>
    </row>
    <row r="12" spans="2:16" ht="36" customHeight="1">
      <c r="B12" s="16" t="s">
        <v>0</v>
      </c>
      <c r="C12" s="109" t="s">
        <v>31</v>
      </c>
      <c r="E12" s="178">
        <v>100</v>
      </c>
    </row>
    <row r="13" spans="2:16" ht="36" customHeight="1">
      <c r="B13" s="170" t="s">
        <v>176</v>
      </c>
      <c r="C13" s="395">
        <v>372</v>
      </c>
    </row>
    <row r="14" spans="2:16" ht="30.95" customHeight="1">
      <c r="B14" s="171" t="s">
        <v>165</v>
      </c>
      <c r="C14" s="396">
        <v>374</v>
      </c>
    </row>
    <row r="15" spans="2:16" ht="12.75" customHeight="1">
      <c r="D15" s="7"/>
    </row>
    <row r="16" spans="2:16" ht="60" customHeight="1"/>
    <row r="19" spans="2:3" ht="15.75" thickBot="1"/>
    <row r="20" spans="2:3">
      <c r="B20" s="86" t="s">
        <v>117</v>
      </c>
      <c r="C20" s="90">
        <v>169</v>
      </c>
    </row>
    <row r="21" spans="2:3">
      <c r="B21" s="87" t="s">
        <v>128</v>
      </c>
      <c r="C21" s="91">
        <v>203</v>
      </c>
    </row>
    <row r="22" spans="2:3">
      <c r="B22" s="87" t="s">
        <v>118</v>
      </c>
      <c r="C22" s="91"/>
    </row>
    <row r="23" spans="2:3" ht="15.75" thickBot="1">
      <c r="B23" s="88" t="s">
        <v>126</v>
      </c>
      <c r="C23" s="92"/>
    </row>
    <row r="24" spans="2:3">
      <c r="C24" s="9">
        <f>SUM(C20:C23)</f>
        <v>372</v>
      </c>
    </row>
    <row r="38" spans="1:11" ht="33.75" customHeight="1"/>
    <row r="42" spans="1:11" ht="26.25">
      <c r="B42" s="321"/>
      <c r="C42" s="321"/>
    </row>
    <row r="43" spans="1:11" ht="26.25">
      <c r="B43" s="321"/>
      <c r="C43" s="321"/>
    </row>
    <row r="44" spans="1:11" ht="15" customHeight="1">
      <c r="A44" s="321" t="s">
        <v>138</v>
      </c>
      <c r="B44" s="321"/>
      <c r="C44" s="321"/>
      <c r="D44" s="321"/>
      <c r="E44" s="321"/>
      <c r="F44" s="321"/>
      <c r="G44" s="321"/>
      <c r="H44" s="321"/>
    </row>
    <row r="45" spans="1:11" ht="15" customHeight="1">
      <c r="A45" s="321"/>
      <c r="D45" s="321"/>
      <c r="E45" s="321"/>
      <c r="F45" s="321"/>
      <c r="G45" s="321"/>
      <c r="H45" s="321"/>
    </row>
    <row r="46" spans="1:11" ht="15" customHeight="1">
      <c r="A46" s="321"/>
      <c r="C46" s="261"/>
      <c r="D46" s="321"/>
      <c r="E46" s="321"/>
      <c r="F46" s="321"/>
      <c r="G46" s="321"/>
      <c r="H46" s="321"/>
    </row>
    <row r="47" spans="1:11" ht="20.25">
      <c r="C47" s="261"/>
    </row>
    <row r="48" spans="1:11" ht="15" customHeight="1">
      <c r="C48" s="261"/>
      <c r="D48" s="261"/>
      <c r="E48" s="261"/>
      <c r="F48" s="261"/>
      <c r="G48" s="261"/>
      <c r="H48" s="261"/>
      <c r="I48" s="261"/>
      <c r="J48" s="261"/>
      <c r="K48" s="261"/>
    </row>
    <row r="49" spans="2:11" ht="15" customHeight="1">
      <c r="D49" s="261"/>
      <c r="E49" s="261"/>
      <c r="F49" s="261"/>
      <c r="G49" s="261"/>
      <c r="H49" s="261"/>
      <c r="I49" s="261"/>
      <c r="J49" s="261"/>
      <c r="K49" s="261"/>
    </row>
    <row r="50" spans="2:11" ht="15" customHeight="1">
      <c r="D50" s="261"/>
      <c r="E50" s="261"/>
      <c r="F50" s="261"/>
      <c r="G50" s="261"/>
      <c r="H50" s="261"/>
      <c r="I50" s="261"/>
      <c r="J50" s="261"/>
      <c r="K50" s="261"/>
    </row>
    <row r="51" spans="2:11" ht="18">
      <c r="B51" s="320" t="s">
        <v>182</v>
      </c>
      <c r="C51" s="214" t="s">
        <v>160</v>
      </c>
    </row>
    <row r="52" spans="2:11" ht="15.75" thickBot="1"/>
    <row r="53" spans="2:11" ht="18">
      <c r="B53" s="216" t="s">
        <v>139</v>
      </c>
      <c r="C53" s="217">
        <v>322</v>
      </c>
      <c r="F53" s="354" t="s">
        <v>163</v>
      </c>
      <c r="G53" s="354"/>
      <c r="H53" s="354"/>
    </row>
    <row r="54" spans="2:11" ht="18.75" thickBot="1">
      <c r="B54" s="218"/>
      <c r="C54" s="219"/>
    </row>
    <row r="55" spans="2:11" ht="18">
      <c r="B55" s="218" t="s">
        <v>140</v>
      </c>
      <c r="C55" s="219">
        <v>223</v>
      </c>
      <c r="F55" s="350" t="s">
        <v>161</v>
      </c>
      <c r="G55" s="351"/>
      <c r="H55" s="217">
        <v>5</v>
      </c>
    </row>
    <row r="56" spans="2:11" ht="18">
      <c r="B56" s="218"/>
      <c r="C56" s="219"/>
      <c r="F56" s="357"/>
      <c r="G56" s="358"/>
      <c r="H56" s="219"/>
    </row>
    <row r="57" spans="2:11" ht="18.75" thickBot="1">
      <c r="B57" s="220" t="s">
        <v>141</v>
      </c>
      <c r="C57" s="221">
        <v>16</v>
      </c>
      <c r="F57" s="352" t="s">
        <v>162</v>
      </c>
      <c r="G57" s="353"/>
      <c r="H57" s="219">
        <v>12</v>
      </c>
    </row>
    <row r="58" spans="2:11" ht="18">
      <c r="B58" s="214"/>
      <c r="C58" s="214"/>
      <c r="F58" s="357"/>
      <c r="G58" s="358"/>
      <c r="H58" s="219"/>
    </row>
    <row r="59" spans="2:11" ht="29.25" thickBot="1">
      <c r="B59" s="322" t="s">
        <v>94</v>
      </c>
      <c r="C59" s="322"/>
      <c r="F59" s="355" t="s">
        <v>5</v>
      </c>
      <c r="G59" s="356"/>
      <c r="H59" s="221">
        <f>H55+H57</f>
        <v>17</v>
      </c>
    </row>
    <row r="60" spans="2:11" ht="28.5">
      <c r="B60" s="322"/>
      <c r="C60" s="322"/>
    </row>
    <row r="61" spans="2:11" ht="15" customHeight="1">
      <c r="C61" s="261"/>
      <c r="D61" s="322"/>
      <c r="E61" s="322"/>
      <c r="F61" s="322"/>
      <c r="G61" s="322"/>
      <c r="H61" s="322"/>
      <c r="I61" s="322"/>
    </row>
    <row r="62" spans="2:11" ht="15" customHeight="1">
      <c r="C62" s="223" t="s">
        <v>160</v>
      </c>
      <c r="D62" s="322"/>
      <c r="E62" s="322"/>
      <c r="F62" s="322"/>
      <c r="G62" s="322"/>
      <c r="H62" s="322"/>
      <c r="I62" s="322"/>
      <c r="J62" s="261"/>
      <c r="K62" s="261"/>
    </row>
    <row r="63" spans="2:11" ht="15" customHeight="1">
      <c r="D63" s="261"/>
      <c r="E63" s="261"/>
      <c r="F63" s="261"/>
      <c r="G63" s="261"/>
      <c r="H63" s="261"/>
      <c r="I63" s="261"/>
      <c r="J63" s="261"/>
      <c r="K63" s="261"/>
    </row>
    <row r="64" spans="2:11" ht="18">
      <c r="B64" s="222" t="s">
        <v>94</v>
      </c>
      <c r="C64" s="215">
        <v>72</v>
      </c>
    </row>
    <row r="65" spans="2:3" ht="2.25" customHeight="1">
      <c r="B65" s="222"/>
      <c r="C65" s="215"/>
    </row>
    <row r="66" spans="2:3" ht="36">
      <c r="B66" s="314" t="s">
        <v>142</v>
      </c>
      <c r="C66" s="215">
        <v>1</v>
      </c>
    </row>
    <row r="67" spans="2:3" ht="18">
      <c r="B67" s="222"/>
      <c r="C67" s="215"/>
    </row>
    <row r="68" spans="2:3" ht="18">
      <c r="B68" s="222" t="s">
        <v>143</v>
      </c>
      <c r="C68" s="215">
        <v>44</v>
      </c>
    </row>
    <row r="69" spans="2:3" ht="18">
      <c r="B69" s="222"/>
      <c r="C69" s="215"/>
    </row>
    <row r="70" spans="2:3" ht="18">
      <c r="B70" s="222" t="s">
        <v>144</v>
      </c>
      <c r="C70" s="215">
        <v>6</v>
      </c>
    </row>
    <row r="71" spans="2:3" ht="18">
      <c r="B71" s="222"/>
      <c r="C71" s="215"/>
    </row>
    <row r="72" spans="2:3" ht="18">
      <c r="B72" s="222" t="s">
        <v>139</v>
      </c>
      <c r="C72" s="215">
        <v>23</v>
      </c>
    </row>
    <row r="73" spans="2:3" ht="18">
      <c r="B73" s="222"/>
      <c r="C73" s="215"/>
    </row>
    <row r="74" spans="2:3" ht="18">
      <c r="B74" s="222" t="s">
        <v>140</v>
      </c>
      <c r="C74" s="215">
        <v>50</v>
      </c>
    </row>
    <row r="75" spans="2:3" ht="18">
      <c r="B75" s="222"/>
      <c r="C75" s="215"/>
    </row>
    <row r="76" spans="2:3" ht="18">
      <c r="B76" s="222" t="s">
        <v>141</v>
      </c>
      <c r="C76" s="215">
        <v>23</v>
      </c>
    </row>
    <row r="77" spans="2:3" ht="18">
      <c r="B77" s="222"/>
      <c r="C77" s="215"/>
    </row>
  </sheetData>
  <mergeCells count="7">
    <mergeCell ref="B4:K5"/>
    <mergeCell ref="F55:G55"/>
    <mergeCell ref="F57:G57"/>
    <mergeCell ref="F53:H53"/>
    <mergeCell ref="F59:G59"/>
    <mergeCell ref="F56:G56"/>
    <mergeCell ref="F58:G58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JUZG COLEGIADO</vt:lpstr>
      <vt:lpstr>ÁREA MEDICA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Fabiola Zamora Salas</cp:lastModifiedBy>
  <cp:lastPrinted>2024-08-08T01:15:13Z</cp:lastPrinted>
  <dcterms:created xsi:type="dcterms:W3CDTF">2014-01-30T18:25:03Z</dcterms:created>
  <dcterms:modified xsi:type="dcterms:W3CDTF">2024-08-08T01:17:23Z</dcterms:modified>
</cp:coreProperties>
</file>